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ASIS\1.Contratos\AGU\Propostas de Trabalho\SAPIENS - Cálculos\"/>
    </mc:Choice>
  </mc:AlternateContent>
  <bookViews>
    <workbookView xWindow="0" yWindow="0" windowWidth="20490" windowHeight="6630"/>
  </bookViews>
  <sheets>
    <sheet name="Simulação 1" sheetId="1" r:id="rId1"/>
    <sheet name="Simulação 2" sheetId="2" r:id="rId2"/>
    <sheet name="Simulação 3" sheetId="3" r:id="rId3"/>
    <sheet name="Simulação 4" sheetId="4" r:id="rId4"/>
    <sheet name="Simulação 5" sheetId="5" r:id="rId5"/>
    <sheet name="Simulação 6" sheetId="6" r:id="rId6"/>
    <sheet name="Simulação 7" sheetId="7" r:id="rId7"/>
    <sheet name="Simulação 8" sheetId="8" r:id="rId8"/>
  </sheets>
  <calcPr calcId="171027" fullCalcOnLoad="1"/>
</workbook>
</file>

<file path=xl/calcChain.xml><?xml version="1.0" encoding="utf-8"?>
<calcChain xmlns="http://schemas.openxmlformats.org/spreadsheetml/2006/main">
  <c r="C84" i="8" l="1"/>
  <c r="F72" i="8"/>
  <c r="F73" i="8" s="1"/>
  <c r="C35" i="8" s="1"/>
  <c r="C69" i="8"/>
  <c r="C72" i="8" s="1"/>
  <c r="C73" i="8" s="1"/>
  <c r="C65" i="8"/>
  <c r="F64" i="8"/>
  <c r="C83" i="8" s="1"/>
  <c r="F63" i="8"/>
  <c r="C63" i="8" s="1"/>
  <c r="F62" i="8"/>
  <c r="C62" i="8" s="1"/>
  <c r="F61" i="8"/>
  <c r="C80" i="8" s="1"/>
  <c r="F60" i="8"/>
  <c r="C79" i="8" s="1"/>
  <c r="F59" i="8"/>
  <c r="C59" i="8" s="1"/>
  <c r="F58" i="8"/>
  <c r="C58" i="8" s="1"/>
  <c r="F57" i="8"/>
  <c r="C76" i="8" s="1"/>
  <c r="C34" i="8"/>
  <c r="C36" i="8" s="1"/>
  <c r="C30" i="8"/>
  <c r="B58" i="7"/>
  <c r="B56" i="7"/>
  <c r="B55" i="7"/>
  <c r="B54" i="7"/>
  <c r="B53" i="7"/>
  <c r="B52" i="7"/>
  <c r="B51" i="7"/>
  <c r="B50" i="7"/>
  <c r="B49" i="7"/>
  <c r="B48" i="7"/>
  <c r="G47" i="7"/>
  <c r="G48" i="7" s="1"/>
  <c r="G49" i="7" s="1"/>
  <c r="G50" i="7" s="1"/>
  <c r="G51" i="7" s="1"/>
  <c r="G52" i="7" s="1"/>
  <c r="G53" i="7" s="1"/>
  <c r="G54" i="7" s="1"/>
  <c r="G55" i="7" s="1"/>
  <c r="G56" i="7" s="1"/>
  <c r="B47" i="7"/>
  <c r="G46" i="7"/>
  <c r="C44" i="7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29" i="7"/>
  <c r="C28" i="7"/>
  <c r="C94" i="6"/>
  <c r="G92" i="6"/>
  <c r="C93" i="6" s="1"/>
  <c r="G91" i="6"/>
  <c r="C92" i="6" s="1"/>
  <c r="G90" i="6"/>
  <c r="C91" i="6" s="1"/>
  <c r="G89" i="6"/>
  <c r="C90" i="6" s="1"/>
  <c r="G88" i="6"/>
  <c r="C89" i="6" s="1"/>
  <c r="G87" i="6"/>
  <c r="C88" i="6" s="1"/>
  <c r="G86" i="6"/>
  <c r="G81" i="6"/>
  <c r="C80" i="6"/>
  <c r="G79" i="6"/>
  <c r="C79" i="6"/>
  <c r="G78" i="6"/>
  <c r="C78" i="6"/>
  <c r="G77" i="6"/>
  <c r="C77" i="6"/>
  <c r="G76" i="6"/>
  <c r="C76" i="6"/>
  <c r="G75" i="6"/>
  <c r="C75" i="6"/>
  <c r="G74" i="6"/>
  <c r="C74" i="6"/>
  <c r="G73" i="6"/>
  <c r="C73" i="6"/>
  <c r="G72" i="6"/>
  <c r="C72" i="6"/>
  <c r="G71" i="6"/>
  <c r="C71" i="6"/>
  <c r="C81" i="6" s="1"/>
  <c r="G65" i="6"/>
  <c r="G64" i="6"/>
  <c r="G63" i="6"/>
  <c r="C63" i="6"/>
  <c r="G62" i="6"/>
  <c r="C62" i="6"/>
  <c r="G61" i="6"/>
  <c r="C61" i="6"/>
  <c r="G60" i="6"/>
  <c r="C60" i="6"/>
  <c r="G59" i="6"/>
  <c r="C59" i="6"/>
  <c r="G58" i="6"/>
  <c r="C58" i="6"/>
  <c r="G57" i="6"/>
  <c r="C57" i="6"/>
  <c r="C65" i="6" s="1"/>
  <c r="C42" i="6"/>
  <c r="C102" i="6" s="1"/>
  <c r="C40" i="6"/>
  <c r="C39" i="6"/>
  <c r="C68" i="6" s="1"/>
  <c r="C34" i="6"/>
  <c r="G54" i="5"/>
  <c r="G53" i="5"/>
  <c r="C53" i="5" s="1"/>
  <c r="G52" i="5"/>
  <c r="C52" i="5" s="1"/>
  <c r="G51" i="5"/>
  <c r="C51" i="5" s="1"/>
  <c r="G50" i="5"/>
  <c r="C50" i="5" s="1"/>
  <c r="G49" i="5"/>
  <c r="C49" i="5" s="1"/>
  <c r="G48" i="5"/>
  <c r="C48" i="5" s="1"/>
  <c r="G47" i="5"/>
  <c r="H24" i="5"/>
  <c r="H22" i="5"/>
  <c r="H21" i="5"/>
  <c r="H20" i="5"/>
  <c r="H19" i="5"/>
  <c r="H18" i="5"/>
  <c r="H17" i="5"/>
  <c r="H16" i="5"/>
  <c r="H26" i="5" s="1"/>
  <c r="H15" i="5"/>
  <c r="F50" i="4"/>
  <c r="F51" i="4" s="1"/>
  <c r="F52" i="4" s="1"/>
  <c r="F53" i="4" s="1"/>
  <c r="F54" i="4" s="1"/>
  <c r="F55" i="4" s="1"/>
  <c r="F56" i="4" s="1"/>
  <c r="F57" i="4" s="1"/>
  <c r="F58" i="4" s="1"/>
  <c r="F59" i="4" s="1"/>
  <c r="C30" i="4" s="1"/>
  <c r="C31" i="4" s="1"/>
  <c r="C50" i="4"/>
  <c r="C51" i="4" s="1"/>
  <c r="C52" i="4" s="1"/>
  <c r="C53" i="4" s="1"/>
  <c r="C54" i="4" s="1"/>
  <c r="C55" i="4" s="1"/>
  <c r="C56" i="4" s="1"/>
  <c r="C57" i="4" s="1"/>
  <c r="C58" i="4" s="1"/>
  <c r="C59" i="4" s="1"/>
  <c r="C47" i="4"/>
  <c r="C29" i="4"/>
  <c r="C71" i="3"/>
  <c r="C64" i="3"/>
  <c r="C63" i="3"/>
  <c r="C61" i="3"/>
  <c r="E55" i="3"/>
  <c r="E56" i="3" s="1"/>
  <c r="E57" i="3" s="1"/>
  <c r="C31" i="3" s="1"/>
  <c r="E54" i="3"/>
  <c r="C38" i="3"/>
  <c r="G34" i="3"/>
  <c r="G33" i="3"/>
  <c r="C62" i="3" s="1"/>
  <c r="G32" i="3"/>
  <c r="G31" i="3"/>
  <c r="C30" i="3"/>
  <c r="C59" i="2"/>
  <c r="F58" i="2"/>
  <c r="C58" i="2" s="1"/>
  <c r="F57" i="2"/>
  <c r="C57" i="2" s="1"/>
  <c r="F56" i="2"/>
  <c r="C56" i="2" s="1"/>
  <c r="F55" i="2"/>
  <c r="C55" i="2" s="1"/>
  <c r="F54" i="2"/>
  <c r="C54" i="2" s="1"/>
  <c r="F53" i="2"/>
  <c r="C53" i="2" s="1"/>
  <c r="F52" i="2"/>
  <c r="C52" i="2" s="1"/>
  <c r="F51" i="2"/>
  <c r="C30" i="2"/>
  <c r="B76" i="1"/>
  <c r="E54" i="1"/>
  <c r="E55" i="1" s="1"/>
  <c r="E56" i="1" s="1"/>
  <c r="E57" i="1" s="1"/>
  <c r="E58" i="1" s="1"/>
  <c r="E59" i="1" s="1"/>
  <c r="E60" i="1" s="1"/>
  <c r="E61" i="1" s="1"/>
  <c r="C54" i="1"/>
  <c r="C55" i="1" s="1"/>
  <c r="C56" i="1" s="1"/>
  <c r="C57" i="1" s="1"/>
  <c r="C58" i="1" s="1"/>
  <c r="C59" i="1" s="1"/>
  <c r="C60" i="1" s="1"/>
  <c r="C61" i="1" s="1"/>
  <c r="C37" i="1"/>
  <c r="C64" i="1" s="1"/>
  <c r="C67" i="1" s="1"/>
  <c r="C68" i="1" s="1"/>
  <c r="C69" i="1" s="1"/>
  <c r="C70" i="1" s="1"/>
  <c r="C71" i="1" s="1"/>
  <c r="C72" i="1" s="1"/>
  <c r="C73" i="1" s="1"/>
  <c r="C74" i="1" s="1"/>
  <c r="C32" i="1"/>
  <c r="C33" i="4" l="1"/>
  <c r="C61" i="4" s="1"/>
  <c r="C60" i="4"/>
  <c r="C34" i="4"/>
  <c r="C47" i="5"/>
  <c r="C55" i="5" s="1"/>
  <c r="G57" i="5"/>
  <c r="C30" i="5" s="1"/>
  <c r="C84" i="6"/>
  <c r="C51" i="2"/>
  <c r="C60" i="2" s="1"/>
  <c r="F60" i="2"/>
  <c r="C31" i="2" s="1"/>
  <c r="C32" i="2" s="1"/>
  <c r="C35" i="6"/>
  <c r="C36" i="6" s="1"/>
  <c r="C98" i="6" s="1"/>
  <c r="C31" i="6"/>
  <c r="C30" i="7"/>
  <c r="C38" i="1"/>
  <c r="C39" i="1" s="1"/>
  <c r="C78" i="1" s="1"/>
  <c r="C33" i="1"/>
  <c r="C60" i="3"/>
  <c r="C65" i="3" s="1"/>
  <c r="G36" i="3"/>
  <c r="C33" i="3" s="1"/>
  <c r="C32" i="3"/>
  <c r="G94" i="6"/>
  <c r="C87" i="6"/>
  <c r="C95" i="6" s="1"/>
  <c r="C88" i="8"/>
  <c r="C32" i="8"/>
  <c r="C86" i="8" s="1"/>
  <c r="C77" i="8"/>
  <c r="C81" i="8"/>
  <c r="C41" i="6"/>
  <c r="C101" i="6" s="1"/>
  <c r="C60" i="8"/>
  <c r="C64" i="8"/>
  <c r="F66" i="8"/>
  <c r="C31" i="8" s="1"/>
  <c r="C78" i="8"/>
  <c r="C85" i="8" s="1"/>
  <c r="C37" i="8" s="1"/>
  <c r="C82" i="8"/>
  <c r="C57" i="8"/>
  <c r="C61" i="8"/>
  <c r="C39" i="8" l="1"/>
  <c r="C90" i="8" s="1"/>
  <c r="C38" i="8"/>
  <c r="C89" i="8" s="1"/>
  <c r="C75" i="1"/>
  <c r="C35" i="1"/>
  <c r="C76" i="1" s="1"/>
  <c r="C33" i="6"/>
  <c r="C32" i="6"/>
  <c r="C96" i="6" s="1"/>
  <c r="C34" i="3"/>
  <c r="C67" i="3" s="1"/>
  <c r="C68" i="3" s="1"/>
  <c r="C66" i="3"/>
  <c r="C37" i="6"/>
  <c r="C99" i="6" s="1"/>
  <c r="C35" i="4"/>
  <c r="C63" i="4" s="1"/>
  <c r="C66" i="8"/>
  <c r="C33" i="8"/>
  <c r="C33" i="2"/>
  <c r="C61" i="2"/>
  <c r="C62" i="4"/>
  <c r="C57" i="7"/>
  <c r="C32" i="7"/>
  <c r="C56" i="5"/>
  <c r="C32" i="5"/>
  <c r="C31" i="5"/>
  <c r="C87" i="8" l="1"/>
  <c r="C40" i="8"/>
  <c r="C36" i="1"/>
  <c r="C33" i="7"/>
  <c r="C59" i="7" s="1"/>
  <c r="C58" i="7"/>
  <c r="C69" i="3"/>
  <c r="C70" i="3" s="1"/>
  <c r="C72" i="3" s="1"/>
  <c r="C58" i="5"/>
  <c r="C57" i="5"/>
  <c r="C33" i="5"/>
  <c r="C64" i="4"/>
  <c r="C35" i="3"/>
  <c r="C38" i="6"/>
  <c r="C97" i="6"/>
  <c r="C62" i="2"/>
  <c r="C34" i="2"/>
  <c r="C35" i="2" s="1"/>
  <c r="C36" i="4"/>
  <c r="C36" i="2" l="1"/>
  <c r="C65" i="2" s="1"/>
  <c r="C36" i="3"/>
  <c r="C37" i="3" s="1"/>
  <c r="C39" i="3" s="1"/>
  <c r="C64" i="2"/>
  <c r="C66" i="2" s="1"/>
  <c r="C63" i="2"/>
  <c r="C40" i="1"/>
  <c r="C79" i="1" s="1"/>
  <c r="C77" i="1"/>
  <c r="C42" i="8"/>
  <c r="C91" i="8"/>
  <c r="C41" i="8"/>
  <c r="C92" i="8" s="1"/>
  <c r="C43" i="6"/>
  <c r="C100" i="6"/>
  <c r="C103" i="6" s="1"/>
  <c r="C93" i="8" l="1"/>
  <c r="C37" i="2"/>
</calcChain>
</file>

<file path=xl/comments1.xml><?xml version="1.0" encoding="utf-8"?>
<comments xmlns="http://schemas.openxmlformats.org/spreadsheetml/2006/main">
  <authors>
    <author/>
  </authors>
  <commentList>
    <comment ref="C26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Informação corresponde à opção do campo honorários: "valor fixo", não exibir campo para as demais opções de honorários.</t>
        </r>
      </text>
    </comment>
    <comment ref="A42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Exibir indexadores aplicados ao cálculo.</t>
        </r>
      </text>
    </comment>
    <comment ref="C47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Quebra de página.</t>
        </r>
      </text>
    </comment>
    <comment ref="H53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Encontrar os índices de cada mês referente ao período do cálculo no SAPIENS (no caso, o único índice do kit é IPCA) e multiplicar conforme demonstrado, o último valor corresponde ao índice consolidado.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44" authorId="0" shapeId="0">
      <text>
        <r>
          <rPr>
            <b/>
            <sz val="9"/>
            <color rgb="FF000000"/>
            <rFont val="Liberation Sans"/>
          </rPr>
          <t xml:space="preserve">Microsoft:
</t>
        </r>
        <r>
          <rPr>
            <sz val="9"/>
            <color rgb="FF000000"/>
            <rFont val="Liberation Sans"/>
          </rPr>
          <t>Quebra de página.</t>
        </r>
      </text>
    </comment>
    <comment ref="F59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Quando for SELIC não considerar o primeiro mês e considerar 1% para o último mês.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H29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Encontrar os índices de cada mês referente a SELIC Mensal no SAPIENS e transformar para percentual (coluna F com os índices e percentuais na coluna G)</t>
        </r>
        <r>
          <rPr>
            <sz val="9"/>
            <color rgb="FF000000"/>
            <rFont val="Liberation Sans"/>
            <family val="2"/>
          </rPr>
          <t xml:space="preserve">
</t>
        </r>
        <r>
          <rPr>
            <sz val="9"/>
            <color rgb="FF000000"/>
            <rFont val="Liberation Sans"/>
            <family val="2"/>
          </rPr>
          <t xml:space="preserve">
atualizar desde a data informada na A24 até a data da consolidação (A27), ou seja, de 01/06/2016 a 07/11/2016.</t>
        </r>
        <r>
          <rPr>
            <sz val="9"/>
            <color rgb="FF000000"/>
            <rFont val="Liberation Sans"/>
            <family val="2"/>
          </rPr>
          <t xml:space="preserve">
</t>
        </r>
        <r>
          <rPr>
            <sz val="9"/>
            <color rgb="FF000000"/>
            <rFont val="Liberation Sans"/>
            <family val="2"/>
          </rPr>
          <t xml:space="preserve">
Não deve considerar o primeiro mês e considerar o último.</t>
        </r>
        <r>
          <rPr>
            <sz val="9"/>
            <color rgb="FF000000"/>
            <rFont val="Liberation Sans"/>
            <family val="2"/>
          </rPr>
          <t xml:space="preserve">
</t>
        </r>
        <r>
          <rPr>
            <sz val="9"/>
            <color rgb="FF000000"/>
            <rFont val="Liberation Sans"/>
            <family val="2"/>
          </rPr>
          <t xml:space="preserve">
No último mês sempre considerar 1%</t>
        </r>
      </text>
    </comment>
    <comment ref="G35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Regra: 1% no mês de atualização.</t>
        </r>
      </text>
    </comment>
    <comment ref="C45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Como os juros foram aplicados pela SELIC diz-se que os cálculos foram atualizados até o último dia do último mês (30/11/2016), pois foi considerado 1% para o último mês.</t>
        </r>
        <r>
          <rPr>
            <sz val="9"/>
            <color rgb="FF000000"/>
            <rFont val="Liberation Sans"/>
            <family val="2"/>
          </rPr>
          <t xml:space="preserve">
</t>
        </r>
      </text>
    </comment>
    <comment ref="C47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Quebra de página.</t>
        </r>
      </text>
    </comment>
    <comment ref="I53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Encontrar os índices de cada mês referente ao período do cálculo no SAPIENS (no caso, o único índice do kit é IPCA) e multiplicar conforme demonstrado, o último valor corresponde ao índice consolidado.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43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Quebra de página.</t>
        </r>
      </text>
    </comment>
    <comment ref="F49" authorId="0" shapeId="0">
      <text>
        <r>
          <rPr>
            <b/>
            <sz val="9"/>
            <color rgb="FF000000"/>
            <rFont val="Liberation Sans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Encontrar os índices de cada mês referente ao período do cálculo no SAPIENS (no caso, o único índice do kit é IPCA) e multiplicar conforme demonstrado, o último valor corresponde ao índice consolidado.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15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Não considerar o primeiro mês e aplicar 1% no último mês</t>
        </r>
      </text>
    </comment>
    <comment ref="C40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Quebra de página.</t>
        </r>
      </text>
    </comment>
    <comment ref="B54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No caso da SELIC a atualização é feita até o último dia do mês.</t>
        </r>
      </text>
    </comment>
    <comment ref="G57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Para obter o percentual consolidado basta somar todos os percentuais.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25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Informação corresponde à opção do campo honorários: "valor fixo", não exibir informação nas demais opções.</t>
        </r>
      </text>
    </comment>
    <comment ref="C50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Quebra de página.</t>
        </r>
      </text>
    </comment>
    <comment ref="B64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No caso da SELIC a atualização é feita até o último dia do mês.</t>
        </r>
      </text>
    </comment>
    <comment ref="G65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Para obter o percentual consolidado basta somar todos os percentuais.</t>
        </r>
      </text>
    </comment>
    <comment ref="E71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Não considerar o primeiro mês e aplicar 1% no último mês</t>
        </r>
      </text>
    </comment>
    <comment ref="B80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No caso da SELIC a atualização é feita até o último dia do mês.</t>
        </r>
      </text>
    </comment>
    <comment ref="B94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No caso da SELIC a atualização é feita até o último dia do mês.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40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Quebra de página.</t>
        </r>
      </text>
    </comment>
    <comment ref="E45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Encontrar os índices de cada mês referente ao período do cálculo no SAPIENS (no caso, o único índice do kit é IPCA) e multiplicar conforme demonstrado, o último valor corresponde ao índice consolidado.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50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</rPr>
          <t>Quebra de página.</t>
        </r>
      </text>
    </comment>
    <comment ref="F65" authorId="0" shapeId="0">
      <text>
        <r>
          <rPr>
            <sz val="11"/>
            <color rgb="FF000000"/>
            <rFont val="Calibri"/>
            <family val="2"/>
          </rPr>
          <t xml:space="preserve">Microsoft:
</t>
        </r>
        <r>
          <rPr>
            <sz val="9"/>
            <color rgb="FF000000"/>
            <rFont val="Liberation Sans"/>
            <family val="2"/>
          </rPr>
          <t>Quando for SELIC não considerar o primeiro mês e considerar 1% para o último mês.</t>
        </r>
      </text>
    </comment>
  </commentList>
</comments>
</file>

<file path=xl/sharedStrings.xml><?xml version="1.0" encoding="utf-8"?>
<sst xmlns="http://schemas.openxmlformats.org/spreadsheetml/2006/main" count="651" uniqueCount="147">
  <si>
    <t>Correção IPCA, juros de 0,5%, honorário fixo e sem multa</t>
  </si>
  <si>
    <t>(CABEÇALHO PADRÃO DO SAPIENS)</t>
  </si>
  <si>
    <t>CÁLCULO JUDICIAL</t>
  </si>
  <si>
    <r>
      <rPr>
        <b/>
        <sz val="11"/>
        <color rgb="FF000000"/>
        <rFont val="Calibri"/>
        <family val="2"/>
      </rPr>
      <t>Processo Judicial:</t>
    </r>
    <r>
      <rPr>
        <sz val="11"/>
        <color rgb="FF000000"/>
        <rFont val="Calibri"/>
        <family val="2"/>
      </rPr>
      <t xml:space="preserve"> 0000002-08.2016.201.0001</t>
    </r>
  </si>
  <si>
    <r>
      <rPr>
        <b/>
        <sz val="11"/>
        <color rgb="FF000000"/>
        <rFont val="Calibri"/>
        <family val="2"/>
      </rPr>
      <t>NUP Cálculo:</t>
    </r>
    <r>
      <rPr>
        <sz val="11"/>
        <color rgb="FF000000"/>
        <rFont val="Calibri"/>
        <family val="2"/>
      </rPr>
      <t xml:space="preserve"> 00590.000005/2013-62</t>
    </r>
  </si>
  <si>
    <r>
      <rPr>
        <b/>
        <sz val="11"/>
        <color rgb="FF000000"/>
        <rFont val="Calibri"/>
        <family val="2"/>
      </rPr>
      <t>Espécie:</t>
    </r>
    <r>
      <rPr>
        <sz val="11"/>
        <color rgb="FF000000"/>
        <rFont val="Calibri"/>
        <family val="2"/>
      </rPr>
      <t xml:space="preserve"> Solicitação de Cálculo de Atualização de Valores</t>
    </r>
  </si>
  <si>
    <r>
      <rPr>
        <b/>
        <sz val="11"/>
        <color rgb="FF000000"/>
        <rFont val="Calibri"/>
        <family val="2"/>
      </rPr>
      <t xml:space="preserve">Setor de Origem: </t>
    </r>
    <r>
      <rPr>
        <sz val="11"/>
        <color rgb="FF000000"/>
        <rFont val="Calibri"/>
        <family val="2"/>
      </rPr>
      <t>Coordenação Geral de Projetos / DGE</t>
    </r>
  </si>
  <si>
    <r>
      <t xml:space="preserve">NUP Origem: </t>
    </r>
    <r>
      <rPr>
        <sz val="11"/>
        <color rgb="FF000000"/>
        <rFont val="Calibri"/>
        <family val="2"/>
      </rPr>
      <t>00590.000005/2013-62</t>
    </r>
  </si>
  <si>
    <r>
      <rPr>
        <b/>
        <sz val="11"/>
        <color rgb="FF000000"/>
        <rFont val="Calibri"/>
        <family val="2"/>
      </rPr>
      <t>Data da Geração do Cálculo:</t>
    </r>
    <r>
      <rPr>
        <sz val="11"/>
        <color rgb="FF000000"/>
        <rFont val="Calibri"/>
        <family val="2"/>
      </rPr>
      <t xml:space="preserve"> 07/11/2016</t>
    </r>
  </si>
  <si>
    <t>PARÂMETROS DO CÁLCULO</t>
  </si>
  <si>
    <t>Data de Ajuizamento</t>
  </si>
  <si>
    <t>Valor da Causa</t>
  </si>
  <si>
    <t>Data Citação</t>
  </si>
  <si>
    <t>Data Decisão</t>
  </si>
  <si>
    <t>Seq./Pág. Decisão(ões)</t>
  </si>
  <si>
    <t>1, 2, 3</t>
  </si>
  <si>
    <t>Seq./Pág. Trânsito em Julgado</t>
  </si>
  <si>
    <t>1, 2 ,3</t>
  </si>
  <si>
    <t>Correção Monetária</t>
  </si>
  <si>
    <t>Portaria PGU 02/2014 (IPCA)</t>
  </si>
  <si>
    <t>Valor da Condenação</t>
  </si>
  <si>
    <t>Data Base da Condenação</t>
  </si>
  <si>
    <t>Juros de Mora</t>
  </si>
  <si>
    <t>0,5 % a.m em todo período do cálculo</t>
  </si>
  <si>
    <t>Data Início dos Juros de Mora</t>
  </si>
  <si>
    <t>Desde a data da citação</t>
  </si>
  <si>
    <t>Honorários</t>
  </si>
  <si>
    <t>Valor fixo R$ 200,00</t>
  </si>
  <si>
    <t>Data Base Honorários</t>
  </si>
  <si>
    <t>Multa</t>
  </si>
  <si>
    <t>Sem multa</t>
  </si>
  <si>
    <t>Data da Consolidação</t>
  </si>
  <si>
    <t>DEMONSTRATIVO DO CÁLCULO</t>
  </si>
  <si>
    <t>Principal</t>
  </si>
  <si>
    <t>Índice de Atualização Monetária</t>
  </si>
  <si>
    <t>Principal Atualizado</t>
  </si>
  <si>
    <t>Percentual Juros de Mora</t>
  </si>
  <si>
    <t>Total Principal</t>
  </si>
  <si>
    <t>Indice de Atualização Monetária</t>
  </si>
  <si>
    <t>Honorários Atualizados</t>
  </si>
  <si>
    <t>TOTAL</t>
  </si>
  <si>
    <t>INDEXADORES</t>
  </si>
  <si>
    <t>IPCA de 01/1980 até hoje</t>
  </si>
  <si>
    <r>
      <rPr>
        <b/>
        <sz val="10"/>
        <color rgb="FF000000"/>
        <rFont val="Segoe UI"/>
        <family val="2"/>
      </rPr>
      <t>Cálculo atualizados até:</t>
    </r>
    <r>
      <rPr>
        <sz val="10"/>
        <color rgb="FF000000"/>
        <rFont val="Segoe UI"/>
        <family val="2"/>
      </rPr>
      <t xml:space="preserve"> 01/11/2016</t>
    </r>
  </si>
  <si>
    <t>..........................................................................................................................................................................................</t>
  </si>
  <si>
    <t>EXTRATO ANALÍTICO</t>
  </si>
  <si>
    <t>PRINCIPAL</t>
  </si>
  <si>
    <t>Período</t>
  </si>
  <si>
    <t>01/03/2016 a 01/11/2016</t>
  </si>
  <si>
    <t>Início                                    Fim</t>
  </si>
  <si>
    <t xml:space="preserve">     Índice do Período</t>
  </si>
  <si>
    <t>Valor</t>
  </si>
  <si>
    <t>Como encontrar índice consolidado de atualização:</t>
  </si>
  <si>
    <t>01/03/2016                        01/04/2016</t>
  </si>
  <si>
    <t>01/04/2016                        01/05/2016</t>
  </si>
  <si>
    <t>01/05/2016                        01/06/2016</t>
  </si>
  <si>
    <t>01/06/2016                        01/07/2016</t>
  </si>
  <si>
    <t>01/07/2016                        01/08/2016</t>
  </si>
  <si>
    <t>01/08/2016                        01/09/2016</t>
  </si>
  <si>
    <t>01/09/2016                        01/10/2016</t>
  </si>
  <si>
    <t>01/10/2016                        01/11/2016</t>
  </si>
  <si>
    <t>Índice consolidado:</t>
  </si>
  <si>
    <t>HONORÁRIOS</t>
  </si>
  <si>
    <t>Sem correção, juros SELIC, honorário e multa sobre o valor da condenação</t>
  </si>
  <si>
    <t>SELIC</t>
  </si>
  <si>
    <t>10% sobre o valor total da condenação</t>
  </si>
  <si>
    <t>5% sobre o valor total da condenação</t>
  </si>
  <si>
    <t>SELIC Acumulada</t>
  </si>
  <si>
    <t>Total (principal + honorários)</t>
  </si>
  <si>
    <t>SELIC de 01/1995 até hoje</t>
  </si>
  <si>
    <r>
      <rPr>
        <b/>
        <sz val="10"/>
        <color rgb="FF000000"/>
        <rFont val="Segoe UI"/>
        <family val="2"/>
      </rPr>
      <t>Cálculos atualizados até:</t>
    </r>
    <r>
      <rPr>
        <sz val="10"/>
        <color rgb="FF000000"/>
        <rFont val="Segoe UI"/>
        <family val="2"/>
      </rPr>
      <t xml:space="preserve"> 30/11/2016</t>
    </r>
  </si>
  <si>
    <t>......................................................................................................................................</t>
  </si>
  <si>
    <t>01/03/2016 a 30/11/2016</t>
  </si>
  <si>
    <t xml:space="preserve">Início                                    </t>
  </si>
  <si>
    <t>Fim</t>
  </si>
  <si>
    <t xml:space="preserve">     SELIC do Período</t>
  </si>
  <si>
    <t>Índice no SAPIENS</t>
  </si>
  <si>
    <t>Percentual</t>
  </si>
  <si>
    <t>Percentual consolidado</t>
  </si>
  <si>
    <t>Correção IPCA. Juros Selic, honorário sobre o valor da condenação e multa com valor diário</t>
  </si>
  <si>
    <t>R$                              30,00/Dia em  10 dias</t>
  </si>
  <si>
    <t>Como calcular o percentual dos Juros de Mora</t>
  </si>
  <si>
    <t>Índice-SAPIENS</t>
  </si>
  <si>
    <t>Julho</t>
  </si>
  <si>
    <t>Agosto</t>
  </si>
  <si>
    <t>Setembro</t>
  </si>
  <si>
    <t>Outubro</t>
  </si>
  <si>
    <t>Novembro</t>
  </si>
  <si>
    <t>Total</t>
  </si>
  <si>
    <t>IPCA de 01/1980 até 06/2016</t>
  </si>
  <si>
    <t>SELIC a partir de 06/2016</t>
  </si>
  <si>
    <t>........................................................................................................................................................</t>
  </si>
  <si>
    <t>01/03/2016 a 01/07/2016</t>
  </si>
  <si>
    <t>01/07/2016 a 30/11/2016</t>
  </si>
  <si>
    <t xml:space="preserve">Início                         </t>
  </si>
  <si>
    <t>30,00/Dia em  10 dias</t>
  </si>
  <si>
    <t>IPCA, sem condenação, juros sobre o honorário, honorário sobre o valor da causa, multa sobre honorário</t>
  </si>
  <si>
    <t>1,0% a.m em todo período do cálculo</t>
  </si>
  <si>
    <t>5% sobre o valor da causa</t>
  </si>
  <si>
    <t>10% sobre o valor dos honorários</t>
  </si>
  <si>
    <t>Honorários atualizados</t>
  </si>
  <si>
    <t>Total Honorários</t>
  </si>
  <si>
    <t>...................................................................................................................................................................</t>
  </si>
  <si>
    <t>01/01/2016 a 01/11/2016</t>
  </si>
  <si>
    <t>Índice do Período</t>
  </si>
  <si>
    <t>Como encontrar índice consolidado de atualização da multa e honorários:</t>
  </si>
  <si>
    <t>01/01/2016                        01/02/2016</t>
  </si>
  <si>
    <t>01/02/2016                        01/03/2016</t>
  </si>
  <si>
    <t xml:space="preserve"> </t>
  </si>
  <si>
    <t>Correção Monetária Selic, sem juros, sem honorário e sem multa</t>
  </si>
  <si>
    <t>Percentual consolidado da multa</t>
  </si>
  <si>
    <t>Fevereiro</t>
  </si>
  <si>
    <t>Março</t>
  </si>
  <si>
    <t>Abril</t>
  </si>
  <si>
    <t>Maio</t>
  </si>
  <si>
    <t>Junho</t>
  </si>
  <si>
    <t>Sem juros</t>
  </si>
  <si>
    <t xml:space="preserve">Sem honorários </t>
  </si>
  <si>
    <t>Percentual Consol.</t>
  </si>
  <si>
    <t>Valor SELIC</t>
  </si>
  <si>
    <r>
      <rPr>
        <b/>
        <sz val="10"/>
        <color rgb="FF000000"/>
        <rFont val="Segoe UI"/>
        <family val="2"/>
      </rPr>
      <t>Cálculo atualizados até:</t>
    </r>
    <r>
      <rPr>
        <sz val="10"/>
        <color rgb="FF000000"/>
        <rFont val="Segoe UI"/>
        <family val="2"/>
      </rPr>
      <t xml:space="preserve"> 30/11/2016</t>
    </r>
  </si>
  <si>
    <t>...............................................................................................................................................................</t>
  </si>
  <si>
    <t>Correção monetária SELIC, sem juros, honorário valor fixo e multa sobre o valor da causa</t>
  </si>
  <si>
    <t>Data base honorários</t>
  </si>
  <si>
    <t>Multa Atualizada</t>
  </si>
  <si>
    <t>...........................................................................................................................................................................</t>
  </si>
  <si>
    <t>MULTA</t>
  </si>
  <si>
    <t>01/01/2016 a 30/11/2016</t>
  </si>
  <si>
    <t>Percentual consolidado dos honorários</t>
  </si>
  <si>
    <t>IPCA, sem condenação, juros sobre multa, sem honorário e multa sobre o valor da causa</t>
  </si>
  <si>
    <t>Sem honorários</t>
  </si>
  <si>
    <t>10% sobre o valor da causa</t>
  </si>
  <si>
    <t>.......................................................................................................................................................................................</t>
  </si>
  <si>
    <t>Como encontrar índice consolidado de atualização da multa</t>
  </si>
  <si>
    <t>Janeiro</t>
  </si>
  <si>
    <t>Índice Consol.</t>
  </si>
  <si>
    <t>Sem correção, juros SELIC, honorário sobre o valor da causa e multa sobre o valor da condenação</t>
  </si>
  <si>
    <t>(CABEÇALHO PADRÃO SAPIENS)</t>
  </si>
  <si>
    <t>Juros de Mora (principal)</t>
  </si>
  <si>
    <t>Juros de Mora (honorários)</t>
  </si>
  <si>
    <t>IPCA de 01/1980 até 02/2016</t>
  </si>
  <si>
    <t>SELIC a partir de 02/2016</t>
  </si>
  <si>
    <t>.............................................................................................................................................</t>
  </si>
  <si>
    <t>01/01/2016 a 01/03/2016</t>
  </si>
  <si>
    <t>Percentual Cons.</t>
  </si>
  <si>
    <t>Total Honorários Atualizados</t>
  </si>
  <si>
    <t>5% da condenação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</si>
</sst>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16]d/m/yyyy"/>
    <numFmt numFmtId="165" formatCode="0.0000%"/>
    <numFmt numFmtId="166" formatCode="0.000000%"/>
    <numFmt numFmtId="167" formatCode="#,##0.00000000&quot; &quot;;#,##0.00000000&quot; &quot;;&quot;-&quot;#&quot; &quot;;&quot; &quot;@&quot; &quot;"/>
    <numFmt numFmtId="168" formatCode="0.00000000"/>
    <numFmt numFmtId="169" formatCode="0.00000000%"/>
    <numFmt numFmtId="170" formatCode="#,##0.00&quot; &quot;;#,##0.00&quot; &quot;;&quot;-&quot;#&quot; &quot;;&quot; &quot;@&quot; &quot;"/>
  </numFmts>
  <fonts count="34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4"/>
      <color rgb="FFCE181E"/>
      <name val="Liberation Sans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Liberation Sans"/>
      <family val="2"/>
    </font>
    <font>
      <sz val="9"/>
      <color rgb="FF000000"/>
      <name val="Liberation Sans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Liberation Mono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  <font>
      <b/>
      <sz val="11"/>
      <color rgb="FF0070C0"/>
      <name val="Calibri"/>
      <family val="2"/>
    </font>
    <font>
      <b/>
      <sz val="9"/>
      <color rgb="FF000000"/>
      <name val="Liberation Sans"/>
    </font>
    <font>
      <sz val="9"/>
      <color rgb="FF000000"/>
      <name val="Liberation Sans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0070C0"/>
      <name val="Calibri"/>
      <family val="2"/>
    </font>
    <font>
      <sz val="11"/>
      <color theme="1"/>
      <name val="Calibri"/>
      <family val="2"/>
    </font>
    <font>
      <sz val="11"/>
      <color rgb="FF00206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70" fontId="1" fillId="0" borderId="0"/>
    <xf numFmtId="9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182">
    <xf numFmtId="0" fontId="0" fillId="0" borderId="0" xfId="0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Fill="1" applyBorder="1"/>
    <xf numFmtId="0" fontId="0" fillId="0" borderId="10" xfId="0" applyFill="1" applyBorder="1"/>
    <xf numFmtId="164" fontId="0" fillId="0" borderId="11" xfId="0" applyNumberFormat="1" applyFill="1" applyBorder="1"/>
    <xf numFmtId="0" fontId="0" fillId="10" borderId="5" xfId="0" applyFill="1" applyBorder="1"/>
    <xf numFmtId="0" fontId="0" fillId="10" borderId="0" xfId="0" applyFill="1" applyBorder="1"/>
    <xf numFmtId="170" fontId="16" fillId="10" borderId="6" xfId="7" applyFont="1" applyFill="1" applyBorder="1" applyAlignment="1" applyProtection="1"/>
    <xf numFmtId="0" fontId="0" fillId="0" borderId="5" xfId="0" applyFill="1" applyBorder="1"/>
    <xf numFmtId="0" fontId="0" fillId="0" borderId="0" xfId="0" applyFill="1" applyBorder="1"/>
    <xf numFmtId="164" fontId="0" fillId="0" borderId="6" xfId="0" applyNumberFormat="1" applyFill="1" applyBorder="1"/>
    <xf numFmtId="164" fontId="0" fillId="10" borderId="6" xfId="0" applyNumberFormat="1" applyFill="1" applyBorder="1"/>
    <xf numFmtId="0" fontId="0" fillId="0" borderId="6" xfId="0" applyFill="1" applyBorder="1" applyAlignment="1">
      <alignment horizontal="right"/>
    </xf>
    <xf numFmtId="0" fontId="0" fillId="10" borderId="6" xfId="0" applyFill="1" applyBorder="1" applyAlignment="1">
      <alignment horizontal="right"/>
    </xf>
    <xf numFmtId="0" fontId="17" fillId="0" borderId="0" xfId="0" applyFont="1"/>
    <xf numFmtId="0" fontId="15" fillId="0" borderId="0" xfId="0" applyFont="1"/>
    <xf numFmtId="170" fontId="16" fillId="10" borderId="6" xfId="7" applyFont="1" applyFill="1" applyBorder="1" applyAlignment="1" applyProtection="1">
      <alignment horizontal="right"/>
    </xf>
    <xf numFmtId="170" fontId="17" fillId="0" borderId="0" xfId="7" applyFont="1" applyFill="1" applyBorder="1" applyAlignment="1" applyProtection="1"/>
    <xf numFmtId="164" fontId="16" fillId="0" borderId="6" xfId="7" applyNumberFormat="1" applyFont="1" applyFill="1" applyBorder="1" applyAlignment="1" applyProtection="1">
      <alignment horizontal="right"/>
    </xf>
    <xf numFmtId="9" fontId="17" fillId="0" borderId="0" xfId="0" applyNumberFormat="1" applyFont="1"/>
    <xf numFmtId="0" fontId="20" fillId="0" borderId="0" xfId="0" applyFont="1"/>
    <xf numFmtId="0" fontId="0" fillId="9" borderId="12" xfId="0" applyFill="1" applyBorder="1"/>
    <xf numFmtId="0" fontId="0" fillId="9" borderId="13" xfId="0" applyFill="1" applyBorder="1"/>
    <xf numFmtId="164" fontId="0" fillId="9" borderId="14" xfId="0" applyNumberFormat="1" applyFill="1" applyBorder="1"/>
    <xf numFmtId="0" fontId="17" fillId="0" borderId="0" xfId="0" applyFont="1" applyFill="1"/>
    <xf numFmtId="0" fontId="0" fillId="0" borderId="0" xfId="0" applyFill="1"/>
    <xf numFmtId="0" fontId="21" fillId="0" borderId="0" xfId="0" applyFont="1"/>
    <xf numFmtId="0" fontId="15" fillId="0" borderId="5" xfId="0" applyFont="1" applyFill="1" applyBorder="1"/>
    <xf numFmtId="170" fontId="16" fillId="0" borderId="6" xfId="7" applyFont="1" applyFill="1" applyBorder="1" applyAlignment="1" applyProtection="1"/>
    <xf numFmtId="167" fontId="0" fillId="10" borderId="6" xfId="0" applyNumberFormat="1" applyFill="1" applyBorder="1" applyAlignment="1">
      <alignment horizontal="center"/>
    </xf>
    <xf numFmtId="0" fontId="22" fillId="0" borderId="0" xfId="0" applyFont="1" applyAlignment="1">
      <alignment wrapText="1"/>
    </xf>
    <xf numFmtId="165" fontId="0" fillId="10" borderId="6" xfId="0" applyNumberFormat="1" applyFill="1" applyBorder="1"/>
    <xf numFmtId="170" fontId="16" fillId="0" borderId="6" xfId="7" applyFont="1" applyFill="1" applyBorder="1" applyAlignment="1" applyProtection="1">
      <alignment horizontal="right"/>
    </xf>
    <xf numFmtId="164" fontId="0" fillId="10" borderId="5" xfId="0" applyNumberFormat="1" applyFill="1" applyBorder="1" applyAlignment="1">
      <alignment horizontal="left"/>
    </xf>
    <xf numFmtId="170" fontId="0" fillId="0" borderId="6" xfId="0" applyNumberFormat="1" applyFill="1" applyBorder="1"/>
    <xf numFmtId="0" fontId="15" fillId="9" borderId="12" xfId="0" applyFont="1" applyFill="1" applyBorder="1"/>
    <xf numFmtId="0" fontId="15" fillId="9" borderId="13" xfId="0" applyFont="1" applyFill="1" applyBorder="1"/>
    <xf numFmtId="170" fontId="15" fillId="9" borderId="14" xfId="7" applyFont="1" applyFill="1" applyBorder="1" applyAlignment="1" applyProtection="1"/>
    <xf numFmtId="170" fontId="17" fillId="0" borderId="0" xfId="0" applyNumberFormat="1" applyFont="1"/>
    <xf numFmtId="0" fontId="15" fillId="0" borderId="0" xfId="0" applyFont="1" applyFill="1" applyBorder="1"/>
    <xf numFmtId="170" fontId="15" fillId="0" borderId="0" xfId="7" applyFont="1" applyFill="1" applyBorder="1" applyAlignment="1" applyProtection="1"/>
    <xf numFmtId="164" fontId="0" fillId="0" borderId="12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14" xfId="0" applyNumberFormat="1" applyFill="1" applyBorder="1" applyAlignment="1"/>
    <xf numFmtId="164" fontId="0" fillId="0" borderId="5" xfId="0" applyNumberFormat="1" applyFill="1" applyBorder="1" applyAlignment="1"/>
    <xf numFmtId="164" fontId="0" fillId="0" borderId="0" xfId="0" applyNumberFormat="1" applyFill="1" applyBorder="1" applyAlignment="1"/>
    <xf numFmtId="0" fontId="23" fillId="9" borderId="12" xfId="0" applyFont="1" applyFill="1" applyBorder="1" applyAlignment="1">
      <alignment vertical="center"/>
    </xf>
    <xf numFmtId="0" fontId="0" fillId="9" borderId="14" xfId="0" applyFill="1" applyBorder="1"/>
    <xf numFmtId="0" fontId="15" fillId="9" borderId="13" xfId="0" applyFont="1" applyFill="1" applyBorder="1" applyAlignment="1">
      <alignment horizontal="center"/>
    </xf>
    <xf numFmtId="0" fontId="15" fillId="9" borderId="14" xfId="0" applyFont="1" applyFill="1" applyBorder="1" applyAlignment="1">
      <alignment horizontal="right"/>
    </xf>
    <xf numFmtId="0" fontId="17" fillId="0" borderId="0" xfId="0" applyFont="1" applyAlignment="1">
      <alignment horizontal="left"/>
    </xf>
    <xf numFmtId="164" fontId="0" fillId="0" borderId="5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vertical="center"/>
    </xf>
    <xf numFmtId="167" fontId="17" fillId="0" borderId="0" xfId="0" applyNumberFormat="1" applyFont="1" applyFill="1" applyBorder="1" applyAlignment="1">
      <alignment horizontal="center"/>
    </xf>
    <xf numFmtId="167" fontId="0" fillId="10" borderId="0" xfId="0" applyNumberFormat="1" applyFill="1" applyBorder="1" applyAlignment="1">
      <alignment vertical="center"/>
    </xf>
    <xf numFmtId="164" fontId="0" fillId="10" borderId="15" xfId="0" applyNumberFormat="1" applyFill="1" applyBorder="1" applyAlignment="1">
      <alignment horizontal="left"/>
    </xf>
    <xf numFmtId="167" fontId="0" fillId="10" borderId="2" xfId="0" applyNumberFormat="1" applyFill="1" applyBorder="1" applyAlignment="1">
      <alignment vertical="center"/>
    </xf>
    <xf numFmtId="170" fontId="16" fillId="10" borderId="16" xfId="7" applyFont="1" applyFill="1" applyBorder="1" applyAlignment="1" applyProtection="1">
      <alignment horizontal="right"/>
    </xf>
    <xf numFmtId="167" fontId="21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70" fontId="16" fillId="0" borderId="0" xfId="7" applyFont="1" applyFill="1" applyBorder="1" applyAlignment="1" applyProtection="1">
      <alignment horizontal="right"/>
    </xf>
    <xf numFmtId="0" fontId="21" fillId="0" borderId="0" xfId="0" applyFont="1" applyBorder="1"/>
    <xf numFmtId="0" fontId="25" fillId="0" borderId="0" xfId="0" applyFont="1"/>
    <xf numFmtId="167" fontId="0" fillId="0" borderId="0" xfId="0" applyNumberFormat="1" applyFill="1" applyBorder="1" applyAlignment="1">
      <alignment horizontal="center" vertical="center"/>
    </xf>
    <xf numFmtId="167" fontId="0" fillId="10" borderId="0" xfId="0" applyNumberFormat="1" applyFill="1" applyBorder="1" applyAlignment="1">
      <alignment horizontal="center" vertical="center"/>
    </xf>
    <xf numFmtId="167" fontId="0" fillId="10" borderId="2" xfId="0" applyNumberForma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70" fontId="0" fillId="0" borderId="6" xfId="0" applyNumberFormat="1" applyBorder="1"/>
    <xf numFmtId="164" fontId="15" fillId="9" borderId="12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170" fontId="0" fillId="0" borderId="0" xfId="0" applyNumberFormat="1"/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0" fillId="0" borderId="2" xfId="0" applyFill="1" applyBorder="1"/>
    <xf numFmtId="0" fontId="15" fillId="9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15" fillId="9" borderId="8" xfId="0" applyFont="1" applyFill="1" applyBorder="1" applyAlignment="1">
      <alignment horizontal="center"/>
    </xf>
    <xf numFmtId="0" fontId="0" fillId="0" borderId="5" xfId="0" applyFill="1" applyBorder="1"/>
    <xf numFmtId="164" fontId="15" fillId="9" borderId="8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3" fillId="0" borderId="0" xfId="0" applyFont="1" applyFill="1" applyBorder="1" applyAlignment="1">
      <alignment vertical="center"/>
    </xf>
    <xf numFmtId="0" fontId="15" fillId="9" borderId="13" xfId="0" applyFont="1" applyFill="1" applyBorder="1" applyAlignment="1">
      <alignment horizontal="left"/>
    </xf>
    <xf numFmtId="0" fontId="15" fillId="9" borderId="14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164" fontId="0" fillId="0" borderId="0" xfId="0" applyNumberFormat="1" applyFill="1" applyBorder="1" applyAlignment="1">
      <alignment horizontal="left"/>
    </xf>
    <xf numFmtId="165" fontId="0" fillId="0" borderId="6" xfId="0" applyNumberFormat="1" applyFill="1" applyBorder="1" applyAlignment="1">
      <alignment horizontal="center"/>
    </xf>
    <xf numFmtId="165" fontId="17" fillId="0" borderId="0" xfId="0" applyNumberFormat="1" applyFont="1"/>
    <xf numFmtId="164" fontId="0" fillId="10" borderId="0" xfId="0" applyNumberFormat="1" applyFill="1" applyBorder="1" applyAlignment="1">
      <alignment horizontal="left"/>
    </xf>
    <xf numFmtId="165" fontId="0" fillId="10" borderId="6" xfId="0" applyNumberFormat="1" applyFill="1" applyBorder="1" applyAlignment="1">
      <alignment horizontal="center"/>
    </xf>
    <xf numFmtId="166" fontId="17" fillId="0" borderId="0" xfId="8" applyNumberFormat="1" applyFont="1" applyFill="1" applyBorder="1" applyAlignment="1" applyProtection="1">
      <alignment horizontal="center"/>
    </xf>
    <xf numFmtId="10" fontId="17" fillId="0" borderId="0" xfId="0" applyNumberFormat="1" applyFont="1"/>
    <xf numFmtId="165" fontId="15" fillId="9" borderId="14" xfId="0" applyNumberFormat="1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10" fontId="0" fillId="0" borderId="0" xfId="0" applyNumberFormat="1" applyBorder="1"/>
    <xf numFmtId="9" fontId="0" fillId="0" borderId="0" xfId="0" applyNumberFormat="1" applyBorder="1" applyAlignment="1">
      <alignment horizontal="center"/>
    </xf>
    <xf numFmtId="9" fontId="0" fillId="0" borderId="0" xfId="0" applyNumberFormat="1" applyBorder="1"/>
    <xf numFmtId="9" fontId="0" fillId="0" borderId="0" xfId="0" applyNumberFormat="1" applyAlignment="1">
      <alignment horizontal="center"/>
    </xf>
    <xf numFmtId="0" fontId="28" fillId="9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8" fontId="17" fillId="0" borderId="0" xfId="0" applyNumberFormat="1" applyFont="1"/>
    <xf numFmtId="169" fontId="17" fillId="0" borderId="0" xfId="8" applyNumberFormat="1" applyFont="1" applyFill="1" applyBorder="1" applyAlignment="1" applyProtection="1"/>
    <xf numFmtId="167" fontId="0" fillId="10" borderId="0" xfId="0" applyNumberFormat="1" applyFill="1" applyBorder="1" applyAlignment="1">
      <alignment horizontal="center"/>
    </xf>
    <xf numFmtId="167" fontId="0" fillId="10" borderId="2" xfId="0" applyNumberForma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4" fontId="16" fillId="10" borderId="0" xfId="0" applyNumberFormat="1" applyFont="1" applyFill="1" applyBorder="1" applyAlignment="1">
      <alignment horizontal="center"/>
    </xf>
    <xf numFmtId="165" fontId="16" fillId="10" borderId="6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29" fillId="9" borderId="3" xfId="0" applyFont="1" applyFill="1" applyBorder="1" applyAlignment="1">
      <alignment horizontal="center"/>
    </xf>
    <xf numFmtId="0" fontId="0" fillId="10" borderId="6" xfId="0" applyFill="1" applyBorder="1" applyAlignment="1">
      <alignment horizontal="right" wrapText="1"/>
    </xf>
    <xf numFmtId="9" fontId="16" fillId="0" borderId="0" xfId="7" applyNumberFormat="1" applyFont="1" applyFill="1" applyBorder="1" applyAlignment="1" applyProtection="1"/>
    <xf numFmtId="0" fontId="15" fillId="9" borderId="14" xfId="0" applyFont="1" applyFill="1" applyBorder="1"/>
    <xf numFmtId="0" fontId="17" fillId="0" borderId="0" xfId="0" applyFont="1" applyAlignment="1"/>
    <xf numFmtId="0" fontId="16" fillId="10" borderId="5" xfId="0" applyFont="1" applyFill="1" applyBorder="1"/>
    <xf numFmtId="165" fontId="0" fillId="0" borderId="0" xfId="0" applyNumberFormat="1" applyAlignment="1">
      <alignment horizontal="center"/>
    </xf>
    <xf numFmtId="0" fontId="0" fillId="0" borderId="8" xfId="0" applyFill="1" applyBorder="1"/>
    <xf numFmtId="167" fontId="17" fillId="0" borderId="0" xfId="0" applyNumberFormat="1" applyFont="1" applyFill="1" applyBorder="1" applyAlignment="1">
      <alignment horizontal="left"/>
    </xf>
    <xf numFmtId="164" fontId="0" fillId="10" borderId="6" xfId="0" applyNumberFormat="1" applyFill="1" applyBorder="1" applyAlignment="1">
      <alignment horizontal="right"/>
    </xf>
    <xf numFmtId="0" fontId="30" fillId="0" borderId="0" xfId="0" applyFont="1" applyAlignment="1">
      <alignment horizontal="center"/>
    </xf>
    <xf numFmtId="165" fontId="0" fillId="10" borderId="6" xfId="0" applyNumberFormat="1" applyFill="1" applyBorder="1" applyAlignment="1">
      <alignment horizontal="right"/>
    </xf>
    <xf numFmtId="0" fontId="16" fillId="10" borderId="0" xfId="0" applyFont="1" applyFill="1" applyBorder="1"/>
    <xf numFmtId="0" fontId="17" fillId="0" borderId="0" xfId="0" applyFont="1" applyBorder="1"/>
    <xf numFmtId="164" fontId="21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164" fontId="0" fillId="10" borderId="2" xfId="0" applyNumberFormat="1" applyFill="1" applyBorder="1" applyAlignment="1">
      <alignment horizontal="left"/>
    </xf>
    <xf numFmtId="165" fontId="0" fillId="10" borderId="16" xfId="0" applyNumberFormat="1" applyFill="1" applyBorder="1" applyAlignment="1">
      <alignment horizontal="center"/>
    </xf>
    <xf numFmtId="0" fontId="31" fillId="0" borderId="0" xfId="0" applyFont="1"/>
    <xf numFmtId="0" fontId="16" fillId="0" borderId="0" xfId="0" applyFont="1" applyFill="1" applyBorder="1"/>
    <xf numFmtId="164" fontId="16" fillId="10" borderId="6" xfId="7" applyNumberFormat="1" applyFont="1" applyFill="1" applyBorder="1" applyAlignment="1" applyProtection="1">
      <alignment horizontal="right"/>
    </xf>
    <xf numFmtId="167" fontId="17" fillId="0" borderId="0" xfId="0" applyNumberFormat="1" applyFont="1"/>
    <xf numFmtId="170" fontId="0" fillId="10" borderId="6" xfId="0" applyNumberFormat="1" applyFill="1" applyBorder="1"/>
    <xf numFmtId="167" fontId="21" fillId="0" borderId="0" xfId="0" applyNumberFormat="1" applyFont="1"/>
    <xf numFmtId="0" fontId="15" fillId="10" borderId="5" xfId="0" applyFont="1" applyFill="1" applyBorder="1"/>
    <xf numFmtId="165" fontId="0" fillId="0" borderId="6" xfId="0" applyNumberFormat="1" applyFill="1" applyBorder="1" applyAlignment="1">
      <alignment horizontal="right"/>
    </xf>
    <xf numFmtId="0" fontId="0" fillId="0" borderId="5" xfId="0" applyBorder="1"/>
    <xf numFmtId="0" fontId="15" fillId="0" borderId="0" xfId="0" applyFont="1" applyBorder="1"/>
    <xf numFmtId="165" fontId="15" fillId="0" borderId="0" xfId="0" applyNumberFormat="1" applyFont="1" applyBorder="1" applyAlignment="1">
      <alignment horizontal="center"/>
    </xf>
    <xf numFmtId="0" fontId="0" fillId="0" borderId="0" xfId="0" applyBorder="1"/>
    <xf numFmtId="164" fontId="16" fillId="0" borderId="0" xfId="0" applyNumberFormat="1" applyFont="1" applyFill="1" applyBorder="1" applyAlignment="1">
      <alignment horizontal="left"/>
    </xf>
    <xf numFmtId="164" fontId="16" fillId="10" borderId="5" xfId="0" applyNumberFormat="1" applyFont="1" applyFill="1" applyBorder="1" applyAlignment="1">
      <alignment horizontal="left"/>
    </xf>
    <xf numFmtId="164" fontId="16" fillId="10" borderId="0" xfId="0" applyNumberFormat="1" applyFont="1" applyFill="1" applyBorder="1" applyAlignment="1">
      <alignment horizontal="left"/>
    </xf>
    <xf numFmtId="0" fontId="15" fillId="0" borderId="5" xfId="0" applyFont="1" applyBorder="1"/>
    <xf numFmtId="0" fontId="16" fillId="0" borderId="5" xfId="0" applyFont="1" applyBorder="1"/>
    <xf numFmtId="170" fontId="16" fillId="0" borderId="6" xfId="7" applyFont="1" applyFill="1" applyBorder="1" applyAlignment="1" applyProtection="1">
      <alignment horizontal="center"/>
    </xf>
    <xf numFmtId="9" fontId="0" fillId="0" borderId="0" xfId="0" applyNumberFormat="1" applyFill="1" applyBorder="1" applyAlignment="1">
      <alignment horizontal="left"/>
    </xf>
    <xf numFmtId="9" fontId="0" fillId="0" borderId="0" xfId="0" applyNumberFormat="1" applyBorder="1" applyAlignment="1">
      <alignment horizontal="left"/>
    </xf>
    <xf numFmtId="9" fontId="17" fillId="0" borderId="0" xfId="7" applyNumberFormat="1" applyFont="1" applyFill="1" applyBorder="1" applyAlignment="1" applyProtection="1"/>
    <xf numFmtId="168" fontId="0" fillId="10" borderId="6" xfId="0" applyNumberFormat="1" applyFill="1" applyBorder="1" applyAlignment="1">
      <alignment horizontal="right"/>
    </xf>
    <xf numFmtId="164" fontId="0" fillId="0" borderId="5" xfId="0" applyNumberFormat="1" applyFill="1" applyBorder="1"/>
    <xf numFmtId="167" fontId="16" fillId="0" borderId="0" xfId="0" applyNumberFormat="1" applyFont="1" applyFill="1" applyBorder="1" applyAlignment="1">
      <alignment horizontal="center"/>
    </xf>
    <xf numFmtId="164" fontId="0" fillId="10" borderId="5" xfId="0" applyNumberFormat="1" applyFill="1" applyBorder="1"/>
    <xf numFmtId="167" fontId="16" fillId="10" borderId="0" xfId="0" applyNumberFormat="1" applyFont="1" applyFill="1" applyBorder="1" applyAlignment="1">
      <alignment horizontal="center"/>
    </xf>
    <xf numFmtId="166" fontId="17" fillId="0" borderId="0" xfId="8" applyNumberFormat="1" applyFont="1" applyFill="1" applyBorder="1" applyAlignment="1" applyProtection="1">
      <alignment horizontal="left"/>
    </xf>
    <xf numFmtId="164" fontId="0" fillId="0" borderId="0" xfId="0" applyNumberFormat="1"/>
    <xf numFmtId="167" fontId="32" fillId="10" borderId="6" xfId="0" applyNumberFormat="1" applyFont="1" applyFill="1" applyBorder="1"/>
    <xf numFmtId="165" fontId="16" fillId="10" borderId="6" xfId="7" applyNumberFormat="1" applyFont="1" applyFill="1" applyBorder="1" applyAlignment="1" applyProtection="1">
      <alignment horizontal="right"/>
    </xf>
    <xf numFmtId="0" fontId="33" fillId="0" borderId="0" xfId="0" applyFont="1"/>
    <xf numFmtId="164" fontId="0" fillId="0" borderId="6" xfId="0" applyNumberFormat="1" applyFill="1" applyBorder="1" applyAlignment="1"/>
    <xf numFmtId="164" fontId="0" fillId="0" borderId="15" xfId="0" applyNumberFormat="1" applyFill="1" applyBorder="1" applyAlignment="1"/>
    <xf numFmtId="164" fontId="0" fillId="0" borderId="2" xfId="0" applyNumberFormat="1" applyFill="1" applyBorder="1" applyAlignment="1"/>
    <xf numFmtId="164" fontId="0" fillId="0" borderId="16" xfId="0" applyNumberFormat="1" applyFill="1" applyBorder="1" applyAlignment="1"/>
    <xf numFmtId="164" fontId="0" fillId="0" borderId="9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165" fontId="0" fillId="0" borderId="11" xfId="0" applyNumberForma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0" fontId="16" fillId="10" borderId="15" xfId="0" applyFont="1" applyFill="1" applyBorder="1"/>
    <xf numFmtId="170" fontId="16" fillId="10" borderId="16" xfId="7" applyFont="1" applyFill="1" applyBorder="1" applyAlignment="1" applyProtection="1"/>
    <xf numFmtId="9" fontId="0" fillId="0" borderId="0" xfId="0" applyNumberFormat="1" applyFill="1" applyAlignment="1">
      <alignment horizontal="right"/>
    </xf>
    <xf numFmtId="9" fontId="0" fillId="0" borderId="0" xfId="0" applyNumberFormat="1" applyAlignment="1">
      <alignment horizontal="right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urrency" xfId="7"/>
    <cellStyle name="Excel Built-in Percent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rmal" xfId="0" builtinId="0" customBuiltin="1"/>
    <cellStyle name="Note" xfId="16"/>
    <cellStyle name="Status" xfId="17"/>
    <cellStyle name="Text" xfId="18"/>
    <cellStyle name="Warning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863279</xdr:colOff>
      <xdr:row>1</xdr:row>
      <xdr:rowOff>1800</xdr:rowOff>
    </xdr:from>
    <xdr:ext cx="1330560" cy="599760"/>
    <xdr:pic>
      <xdr:nvPicPr>
        <xdr:cNvPr id="2" name="Imagem 1">
          <a:extLst>
            <a:ext uri="{FF2B5EF4-FFF2-40B4-BE49-F238E27FC236}">
              <a16:creationId xmlns:a16="http://schemas.microsoft.com/office/drawing/2014/main" id="{0E663444-DB50-471C-9B4A-BCD61628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787454" y="163725"/>
          <a:ext cx="1330560" cy="5997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1117800</xdr:colOff>
      <xdr:row>1</xdr:row>
      <xdr:rowOff>17640</xdr:rowOff>
    </xdr:from>
    <xdr:ext cx="787680" cy="703080"/>
    <xdr:pic>
      <xdr:nvPicPr>
        <xdr:cNvPr id="2" name="Imagem 1">
          <a:extLst>
            <a:ext uri="{FF2B5EF4-FFF2-40B4-BE49-F238E27FC236}">
              <a16:creationId xmlns:a16="http://schemas.microsoft.com/office/drawing/2014/main" id="{C9718DA3-D0EE-4588-8229-0D54BD0B9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451425" y="179565"/>
          <a:ext cx="787680" cy="703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927359</xdr:colOff>
      <xdr:row>1</xdr:row>
      <xdr:rowOff>17640</xdr:rowOff>
    </xdr:from>
    <xdr:ext cx="787680" cy="703080"/>
    <xdr:pic>
      <xdr:nvPicPr>
        <xdr:cNvPr id="2" name="Imagem 1">
          <a:extLst>
            <a:ext uri="{FF2B5EF4-FFF2-40B4-BE49-F238E27FC236}">
              <a16:creationId xmlns:a16="http://schemas.microsoft.com/office/drawing/2014/main" id="{D68D559C-A178-4131-9F77-D8ABC8C66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851534" y="179565"/>
          <a:ext cx="787680" cy="703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1084320</xdr:colOff>
      <xdr:row>1</xdr:row>
      <xdr:rowOff>17640</xdr:rowOff>
    </xdr:from>
    <xdr:ext cx="787680" cy="703080"/>
    <xdr:pic>
      <xdr:nvPicPr>
        <xdr:cNvPr id="2" name="Imagem 1">
          <a:extLst>
            <a:ext uri="{FF2B5EF4-FFF2-40B4-BE49-F238E27FC236}">
              <a16:creationId xmlns:a16="http://schemas.microsoft.com/office/drawing/2014/main" id="{FD14572B-34B8-4A1B-B06E-73EE07EDF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008495" y="179565"/>
          <a:ext cx="787680" cy="703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754200</xdr:colOff>
      <xdr:row>1</xdr:row>
      <xdr:rowOff>17640</xdr:rowOff>
    </xdr:from>
    <xdr:ext cx="1209960" cy="703080"/>
    <xdr:pic>
      <xdr:nvPicPr>
        <xdr:cNvPr id="2" name="Imagem 1">
          <a:extLst>
            <a:ext uri="{FF2B5EF4-FFF2-40B4-BE49-F238E27FC236}">
              <a16:creationId xmlns:a16="http://schemas.microsoft.com/office/drawing/2014/main" id="{C3234545-0129-4826-832B-6997ED8F7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459300" y="179565"/>
          <a:ext cx="1209960" cy="703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978120</xdr:colOff>
      <xdr:row>1</xdr:row>
      <xdr:rowOff>33480</xdr:rowOff>
    </xdr:from>
    <xdr:ext cx="1320840" cy="703800"/>
    <xdr:pic>
      <xdr:nvPicPr>
        <xdr:cNvPr id="2" name="Imagem 1">
          <a:extLst>
            <a:ext uri="{FF2B5EF4-FFF2-40B4-BE49-F238E27FC236}">
              <a16:creationId xmlns:a16="http://schemas.microsoft.com/office/drawing/2014/main" id="{A72D6597-0DE7-454C-8F6B-9A003F7EB5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616545" y="195405"/>
          <a:ext cx="1320840" cy="703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1052640</xdr:colOff>
      <xdr:row>1</xdr:row>
      <xdr:rowOff>9720</xdr:rowOff>
    </xdr:from>
    <xdr:ext cx="787680" cy="703080"/>
    <xdr:pic>
      <xdr:nvPicPr>
        <xdr:cNvPr id="2" name="Imagem 1">
          <a:extLst>
            <a:ext uri="{FF2B5EF4-FFF2-40B4-BE49-F238E27FC236}">
              <a16:creationId xmlns:a16="http://schemas.microsoft.com/office/drawing/2014/main" id="{47E823CC-A72C-448F-8060-5A1F452DC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976815" y="171645"/>
          <a:ext cx="787680" cy="703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430200</xdr:colOff>
      <xdr:row>1</xdr:row>
      <xdr:rowOff>9000</xdr:rowOff>
    </xdr:from>
    <xdr:ext cx="788040" cy="703080"/>
    <xdr:pic>
      <xdr:nvPicPr>
        <xdr:cNvPr id="2" name="Imagem 1">
          <a:extLst>
            <a:ext uri="{FF2B5EF4-FFF2-40B4-BE49-F238E27FC236}">
              <a16:creationId xmlns:a16="http://schemas.microsoft.com/office/drawing/2014/main" id="{2D2E178C-1C48-43EA-94D7-34F5F2016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316275" y="170925"/>
          <a:ext cx="788040" cy="7030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88"/>
  <sheetViews>
    <sheetView tabSelected="1" workbookViewId="0">
      <selection sqref="A1:AMJ1"/>
    </sheetView>
  </sheetViews>
  <sheetFormatPr defaultRowHeight="14.25"/>
  <cols>
    <col min="1" max="1" width="38.375" customWidth="1"/>
    <col min="2" max="2" width="28.625" customWidth="1"/>
    <col min="3" max="3" width="53.5" customWidth="1"/>
    <col min="4" max="4" width="34.5" customWidth="1"/>
    <col min="5" max="5" width="16" customWidth="1"/>
    <col min="6" max="6" width="14.625" customWidth="1"/>
    <col min="7" max="7" width="16.5" customWidth="1"/>
    <col min="8" max="1024" width="10" customWidth="1"/>
  </cols>
  <sheetData>
    <row r="1" spans="1:1024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</row>
    <row r="2" spans="1:1024" ht="57" customHeight="1">
      <c r="A2" s="77"/>
      <c r="B2" s="77"/>
      <c r="C2" s="77"/>
    </row>
    <row r="3" spans="1:1024" ht="15">
      <c r="A3" s="78" t="s">
        <v>1</v>
      </c>
      <c r="B3" s="78"/>
      <c r="C3" s="78"/>
    </row>
    <row r="4" spans="1:1024">
      <c r="A4" s="79"/>
      <c r="B4" s="79"/>
      <c r="C4" s="79"/>
    </row>
    <row r="5" spans="1:1024" ht="15">
      <c r="A5" s="80" t="s">
        <v>2</v>
      </c>
      <c r="B5" s="80"/>
      <c r="C5" s="80"/>
    </row>
    <row r="6" spans="1:1024" ht="15">
      <c r="A6" s="81" t="s">
        <v>3</v>
      </c>
      <c r="B6" s="81"/>
      <c r="C6" s="81"/>
    </row>
    <row r="7" spans="1:1024" ht="15">
      <c r="A7" s="81" t="s">
        <v>4</v>
      </c>
      <c r="B7" s="81"/>
      <c r="C7" s="81"/>
    </row>
    <row r="8" spans="1:1024" ht="15">
      <c r="A8" s="1" t="s">
        <v>5</v>
      </c>
      <c r="B8" s="2"/>
      <c r="C8" s="3"/>
    </row>
    <row r="9" spans="1:1024" ht="15">
      <c r="A9" s="1" t="s">
        <v>6</v>
      </c>
      <c r="B9" s="2"/>
      <c r="C9" s="3"/>
    </row>
    <row r="10" spans="1:1024" ht="15">
      <c r="A10" s="82" t="s">
        <v>7</v>
      </c>
      <c r="B10" s="82"/>
      <c r="C10" s="82"/>
    </row>
    <row r="11" spans="1:1024" ht="15">
      <c r="A11" s="83" t="s">
        <v>8</v>
      </c>
      <c r="B11" s="83"/>
      <c r="C11" s="83"/>
    </row>
    <row r="12" spans="1:1024">
      <c r="A12" s="77"/>
      <c r="B12" s="77"/>
      <c r="C12" s="77"/>
    </row>
    <row r="13" spans="1:1024" ht="15">
      <c r="A13" s="84" t="s">
        <v>9</v>
      </c>
      <c r="B13" s="84"/>
      <c r="C13" s="84"/>
    </row>
    <row r="14" spans="1:1024">
      <c r="A14" s="4" t="s">
        <v>10</v>
      </c>
      <c r="B14" s="5"/>
      <c r="C14" s="6">
        <v>42370</v>
      </c>
    </row>
    <row r="15" spans="1:1024" ht="15">
      <c r="A15" s="7" t="s">
        <v>11</v>
      </c>
      <c r="B15" s="8"/>
      <c r="C15" s="9">
        <v>500</v>
      </c>
    </row>
    <row r="16" spans="1:1024">
      <c r="A16" s="10" t="s">
        <v>12</v>
      </c>
      <c r="B16" s="11"/>
      <c r="C16" s="12">
        <v>42401</v>
      </c>
    </row>
    <row r="17" spans="1:12">
      <c r="A17" s="7" t="s">
        <v>13</v>
      </c>
      <c r="B17" s="8"/>
      <c r="C17" s="13">
        <v>42430</v>
      </c>
    </row>
    <row r="18" spans="1:12">
      <c r="A18" s="10" t="s">
        <v>14</v>
      </c>
      <c r="B18" s="11"/>
      <c r="C18" s="14" t="s">
        <v>15</v>
      </c>
    </row>
    <row r="19" spans="1:12">
      <c r="A19" s="7" t="s">
        <v>16</v>
      </c>
      <c r="B19" s="8"/>
      <c r="C19" s="15" t="s">
        <v>17</v>
      </c>
    </row>
    <row r="20" spans="1:12" ht="15">
      <c r="A20" s="10" t="s">
        <v>18</v>
      </c>
      <c r="B20" s="11"/>
      <c r="C20" s="14" t="s">
        <v>19</v>
      </c>
      <c r="D20" s="16"/>
    </row>
    <row r="21" spans="1:12" ht="15">
      <c r="A21" s="7" t="s">
        <v>20</v>
      </c>
      <c r="B21" s="8"/>
      <c r="C21" s="9">
        <v>1000</v>
      </c>
    </row>
    <row r="22" spans="1:12">
      <c r="A22" s="10" t="s">
        <v>21</v>
      </c>
      <c r="B22" s="11"/>
      <c r="C22" s="12">
        <v>42430</v>
      </c>
    </row>
    <row r="23" spans="1:12">
      <c r="A23" s="7" t="s">
        <v>22</v>
      </c>
      <c r="B23" s="8"/>
      <c r="C23" s="15" t="s">
        <v>23</v>
      </c>
    </row>
    <row r="24" spans="1:12" ht="15">
      <c r="A24" s="10" t="s">
        <v>24</v>
      </c>
      <c r="B24" s="11"/>
      <c r="C24" s="14" t="s">
        <v>25</v>
      </c>
      <c r="I24" s="17"/>
    </row>
    <row r="25" spans="1:12" ht="15">
      <c r="A25" s="7" t="s">
        <v>26</v>
      </c>
      <c r="B25" s="8"/>
      <c r="C25" s="18" t="s">
        <v>27</v>
      </c>
      <c r="D25" s="19">
        <v>200</v>
      </c>
      <c r="E25" s="16"/>
      <c r="F25" s="16"/>
      <c r="G25" s="16"/>
      <c r="H25" s="16"/>
      <c r="I25" s="16"/>
    </row>
    <row r="26" spans="1:12" ht="15">
      <c r="A26" s="10" t="s">
        <v>28</v>
      </c>
      <c r="B26" s="11"/>
      <c r="C26" s="20">
        <v>42430</v>
      </c>
      <c r="D26" s="21"/>
      <c r="E26" s="16"/>
      <c r="F26" s="16"/>
      <c r="G26" s="16"/>
      <c r="H26" s="16"/>
      <c r="I26" s="16"/>
    </row>
    <row r="27" spans="1:12" ht="15">
      <c r="A27" s="7" t="s">
        <v>29</v>
      </c>
      <c r="B27" s="8"/>
      <c r="C27" s="15" t="s">
        <v>30</v>
      </c>
      <c r="D27" s="21">
        <v>0.05</v>
      </c>
      <c r="E27" s="22"/>
      <c r="F27" s="16"/>
      <c r="G27" s="16"/>
      <c r="H27" s="16"/>
      <c r="I27" s="16"/>
    </row>
    <row r="28" spans="1:12" ht="15">
      <c r="A28" s="23" t="s">
        <v>31</v>
      </c>
      <c r="B28" s="24"/>
      <c r="C28" s="25">
        <v>42681</v>
      </c>
      <c r="D28" s="16"/>
      <c r="E28" s="26"/>
      <c r="F28" s="26"/>
      <c r="G28" s="26"/>
      <c r="H28" s="26"/>
      <c r="I28" s="26"/>
      <c r="J28" s="27"/>
      <c r="K28" s="27"/>
      <c r="L28" s="27"/>
    </row>
    <row r="29" spans="1:12" ht="15">
      <c r="A29" s="79"/>
      <c r="B29" s="79"/>
      <c r="C29" s="79"/>
      <c r="D29" s="16"/>
      <c r="H29" s="16"/>
      <c r="I29" s="28"/>
    </row>
    <row r="30" spans="1:12" ht="15">
      <c r="A30" s="80" t="s">
        <v>32</v>
      </c>
      <c r="B30" s="80"/>
      <c r="C30" s="80"/>
      <c r="H30" s="16"/>
      <c r="I30" s="16"/>
    </row>
    <row r="31" spans="1:12" ht="15">
      <c r="A31" s="29" t="s">
        <v>33</v>
      </c>
      <c r="B31" s="11"/>
      <c r="C31" s="30">
        <v>1000</v>
      </c>
      <c r="H31" s="16"/>
      <c r="I31" s="16"/>
    </row>
    <row r="32" spans="1:12" ht="15">
      <c r="A32" s="7" t="s">
        <v>34</v>
      </c>
      <c r="B32" s="8"/>
      <c r="C32" s="31">
        <f>E61</f>
        <v>1.0426625113581285</v>
      </c>
      <c r="D32" s="32"/>
      <c r="H32" s="16"/>
      <c r="I32" s="16"/>
    </row>
    <row r="33" spans="1:11" ht="15">
      <c r="A33" s="10" t="s">
        <v>35</v>
      </c>
      <c r="B33" s="11"/>
      <c r="C33" s="30">
        <f>C31*C32</f>
        <v>1042.6625113581285</v>
      </c>
      <c r="H33" s="16"/>
      <c r="I33" s="16"/>
    </row>
    <row r="34" spans="1:11" ht="15">
      <c r="A34" s="7" t="s">
        <v>36</v>
      </c>
      <c r="B34" s="8"/>
      <c r="C34" s="33">
        <v>4.4999999999999998E-2</v>
      </c>
      <c r="D34" s="85"/>
      <c r="H34" s="16"/>
      <c r="I34" s="16"/>
    </row>
    <row r="35" spans="1:11" ht="15">
      <c r="A35" s="29" t="s">
        <v>22</v>
      </c>
      <c r="B35" s="11"/>
      <c r="C35" s="34">
        <f>C33*C34</f>
        <v>46.919813011115785</v>
      </c>
      <c r="D35" s="85"/>
      <c r="H35" s="16"/>
      <c r="I35" s="16"/>
    </row>
    <row r="36" spans="1:11" ht="15">
      <c r="A36" s="35" t="s">
        <v>37</v>
      </c>
      <c r="B36" s="8"/>
      <c r="C36" s="18">
        <f>C33+C35</f>
        <v>1089.5823243692444</v>
      </c>
      <c r="H36" s="16"/>
      <c r="I36" s="16"/>
    </row>
    <row r="37" spans="1:11" ht="15">
      <c r="A37" s="29" t="s">
        <v>26</v>
      </c>
      <c r="B37" s="11"/>
      <c r="C37" s="34">
        <f>D25</f>
        <v>200</v>
      </c>
      <c r="H37" s="16"/>
      <c r="I37" s="16"/>
    </row>
    <row r="38" spans="1:11" ht="15">
      <c r="A38" s="7" t="s">
        <v>38</v>
      </c>
      <c r="B38" s="8"/>
      <c r="C38" s="31">
        <f>C32</f>
        <v>1.0426625113581285</v>
      </c>
      <c r="H38" s="16"/>
      <c r="I38" s="16"/>
    </row>
    <row r="39" spans="1:11" ht="15">
      <c r="A39" s="10" t="s">
        <v>39</v>
      </c>
      <c r="B39" s="11"/>
      <c r="C39" s="36">
        <f>C37*C38</f>
        <v>208.5325022716257</v>
      </c>
      <c r="H39" s="16"/>
      <c r="I39" s="16"/>
    </row>
    <row r="40" spans="1:11" ht="15">
      <c r="A40" s="37" t="s">
        <v>40</v>
      </c>
      <c r="B40" s="38"/>
      <c r="C40" s="39">
        <f>C36+C39</f>
        <v>1298.11482664087</v>
      </c>
      <c r="D40" s="40"/>
      <c r="E40" s="16"/>
      <c r="F40" s="16"/>
      <c r="G40" s="16"/>
      <c r="H40" s="16"/>
      <c r="I40" s="16"/>
      <c r="J40" s="16"/>
      <c r="K40" s="16"/>
    </row>
    <row r="41" spans="1:11" ht="15">
      <c r="A41" s="41"/>
      <c r="B41" s="41"/>
      <c r="C41" s="42"/>
      <c r="D41" s="40"/>
      <c r="E41" s="16"/>
      <c r="F41" s="16"/>
      <c r="G41" s="16"/>
      <c r="H41" s="16"/>
      <c r="I41" s="16"/>
      <c r="J41" s="16"/>
      <c r="K41" s="16"/>
    </row>
    <row r="42" spans="1:11" ht="15">
      <c r="A42" s="86" t="s">
        <v>41</v>
      </c>
      <c r="B42" s="86"/>
      <c r="C42" s="86"/>
      <c r="D42" s="16"/>
      <c r="E42" s="77"/>
      <c r="F42" s="77"/>
      <c r="G42" s="77"/>
      <c r="H42" s="77"/>
      <c r="I42" s="77"/>
      <c r="J42" s="77"/>
      <c r="K42" s="16"/>
    </row>
    <row r="43" spans="1:11" ht="15">
      <c r="A43" s="43" t="s">
        <v>42</v>
      </c>
      <c r="B43" s="44"/>
      <c r="C43" s="45"/>
      <c r="D43" s="16"/>
      <c r="E43" s="77"/>
      <c r="F43" s="77"/>
      <c r="G43" s="77"/>
      <c r="H43" s="77"/>
      <c r="I43" s="77"/>
      <c r="J43" s="77"/>
      <c r="K43" s="16"/>
    </row>
    <row r="44" spans="1:11" ht="15">
      <c r="A44" s="46"/>
      <c r="B44" s="47"/>
      <c r="C44" s="47"/>
      <c r="D44" s="16"/>
      <c r="E44" s="77"/>
      <c r="F44" s="77"/>
      <c r="G44" s="77"/>
      <c r="H44" s="77"/>
      <c r="I44" s="77"/>
      <c r="J44" s="77"/>
      <c r="K44" s="16"/>
    </row>
    <row r="45" spans="1:11" ht="15">
      <c r="A45" s="48" t="s">
        <v>43</v>
      </c>
      <c r="B45" s="24"/>
      <c r="C45" s="49"/>
      <c r="D45" s="16"/>
      <c r="E45" s="77"/>
      <c r="F45" s="77"/>
      <c r="G45" s="77"/>
      <c r="H45" s="77"/>
      <c r="I45" s="77"/>
      <c r="J45" s="77"/>
      <c r="K45" s="16"/>
    </row>
    <row r="46" spans="1:11" ht="15">
      <c r="A46" s="41"/>
      <c r="B46" s="41"/>
      <c r="C46" s="42"/>
      <c r="D46" s="16"/>
      <c r="E46" s="77"/>
      <c r="F46" s="77"/>
      <c r="G46" s="77"/>
      <c r="H46" s="77"/>
      <c r="I46" s="77"/>
      <c r="J46" s="77"/>
      <c r="K46" s="16"/>
    </row>
    <row r="47" spans="1:11" ht="15">
      <c r="A47" s="41" t="s">
        <v>44</v>
      </c>
      <c r="B47" s="41"/>
      <c r="C47" s="42"/>
      <c r="D47" s="16"/>
      <c r="E47" s="77"/>
      <c r="F47" s="77"/>
      <c r="G47" s="77"/>
      <c r="H47" s="77"/>
      <c r="I47" s="77"/>
      <c r="J47" s="77"/>
      <c r="K47" s="16"/>
    </row>
    <row r="48" spans="1:11" ht="15">
      <c r="A48" s="79"/>
      <c r="B48" s="79"/>
      <c r="C48" s="79"/>
      <c r="D48" s="16"/>
      <c r="E48" s="77"/>
      <c r="F48" s="77"/>
      <c r="G48" s="77"/>
      <c r="H48" s="77"/>
      <c r="I48" s="77"/>
      <c r="J48" s="77"/>
      <c r="K48" s="16"/>
    </row>
    <row r="49" spans="1:11" ht="15">
      <c r="A49" s="80" t="s">
        <v>45</v>
      </c>
      <c r="B49" s="80"/>
      <c r="C49" s="80"/>
      <c r="D49" s="26"/>
      <c r="E49" s="77"/>
      <c r="F49" s="77"/>
      <c r="G49" s="77"/>
      <c r="H49" s="77"/>
      <c r="I49" s="77"/>
      <c r="J49" s="77"/>
      <c r="K49" s="16"/>
    </row>
    <row r="50" spans="1:11" ht="15">
      <c r="A50" s="80" t="s">
        <v>46</v>
      </c>
      <c r="B50" s="80"/>
      <c r="C50" s="80"/>
      <c r="D50" s="16"/>
      <c r="E50" s="77"/>
      <c r="F50" s="77"/>
      <c r="G50" s="77"/>
      <c r="H50" s="77"/>
      <c r="I50" s="77"/>
      <c r="J50" s="77"/>
      <c r="K50" s="16"/>
    </row>
    <row r="51" spans="1:11" ht="15">
      <c r="A51" s="29" t="s">
        <v>33</v>
      </c>
      <c r="B51" s="41"/>
      <c r="C51" s="30">
        <v>1000</v>
      </c>
      <c r="D51" s="16"/>
      <c r="E51" s="77"/>
      <c r="F51" s="77"/>
      <c r="G51" s="77"/>
      <c r="H51" s="77"/>
      <c r="I51" s="77"/>
      <c r="J51" s="77"/>
      <c r="K51" s="16"/>
    </row>
    <row r="52" spans="1:11" ht="15">
      <c r="A52" s="29" t="s">
        <v>47</v>
      </c>
      <c r="B52" s="41"/>
      <c r="C52" s="14" t="s">
        <v>48</v>
      </c>
      <c r="D52" s="16"/>
      <c r="E52" s="77"/>
      <c r="F52" s="77"/>
      <c r="G52" s="77"/>
      <c r="H52" s="77"/>
      <c r="I52" s="77"/>
      <c r="J52" s="77"/>
      <c r="K52" s="16"/>
    </row>
    <row r="53" spans="1:11" ht="15">
      <c r="A53" s="37" t="s">
        <v>49</v>
      </c>
      <c r="B53" s="50" t="s">
        <v>50</v>
      </c>
      <c r="C53" s="51" t="s">
        <v>51</v>
      </c>
      <c r="D53" s="16"/>
      <c r="E53" s="52" t="s">
        <v>52</v>
      </c>
      <c r="F53" s="52"/>
      <c r="G53" s="52"/>
      <c r="H53" s="52"/>
    </row>
    <row r="54" spans="1:11" ht="15">
      <c r="A54" s="53" t="s">
        <v>53</v>
      </c>
      <c r="B54" s="54">
        <v>1.0043</v>
      </c>
      <c r="C54" s="34">
        <f>C51*B54</f>
        <v>1004.3</v>
      </c>
      <c r="D54" s="16"/>
      <c r="E54" s="55">
        <f>B54</f>
        <v>1.0043</v>
      </c>
      <c r="F54" s="16"/>
      <c r="G54" s="16"/>
      <c r="H54" s="16"/>
      <c r="I54" s="52"/>
    </row>
    <row r="55" spans="1:11" ht="15">
      <c r="A55" s="35" t="s">
        <v>54</v>
      </c>
      <c r="B55" s="56">
        <v>1.0061</v>
      </c>
      <c r="C55" s="18">
        <f t="shared" ref="C55:C61" si="0">C54*B55</f>
        <v>1010.4262299999999</v>
      </c>
      <c r="D55" s="16"/>
      <c r="E55" s="55">
        <f t="shared" ref="E55:E61" si="1">E54*B55</f>
        <v>1.01042623</v>
      </c>
      <c r="F55" s="16"/>
      <c r="G55" s="16"/>
      <c r="H55" s="16"/>
      <c r="I55" s="16"/>
    </row>
    <row r="56" spans="1:11" ht="15">
      <c r="A56" s="53" t="s">
        <v>55</v>
      </c>
      <c r="B56" s="54">
        <v>1.0078</v>
      </c>
      <c r="C56" s="34">
        <f t="shared" si="0"/>
        <v>1018.307554594</v>
      </c>
      <c r="D56" s="16"/>
      <c r="E56" s="55">
        <f t="shared" si="1"/>
        <v>1.0183075545939999</v>
      </c>
      <c r="F56" s="16"/>
      <c r="G56" s="16"/>
      <c r="H56" s="16"/>
      <c r="I56" s="16"/>
    </row>
    <row r="57" spans="1:11" ht="15">
      <c r="A57" s="35" t="s">
        <v>56</v>
      </c>
      <c r="B57" s="56">
        <v>1.0035000000000001</v>
      </c>
      <c r="C57" s="18">
        <f t="shared" si="0"/>
        <v>1021.871631035079</v>
      </c>
      <c r="D57" s="16"/>
      <c r="E57" s="55">
        <f t="shared" si="1"/>
        <v>1.0218716310350791</v>
      </c>
      <c r="F57" s="16"/>
      <c r="G57" s="16"/>
      <c r="H57" s="16"/>
      <c r="I57" s="16"/>
    </row>
    <row r="58" spans="1:11" ht="15">
      <c r="A58" s="53" t="s">
        <v>57</v>
      </c>
      <c r="B58" s="54">
        <v>1.0052000000000001</v>
      </c>
      <c r="C58" s="34">
        <f t="shared" si="0"/>
        <v>1027.1853635164614</v>
      </c>
      <c r="D58" s="16"/>
      <c r="E58" s="55">
        <f t="shared" si="1"/>
        <v>1.0271853635164616</v>
      </c>
      <c r="F58" s="16"/>
      <c r="G58" s="16"/>
      <c r="H58" s="16"/>
      <c r="I58" s="16"/>
    </row>
    <row r="59" spans="1:11" ht="15">
      <c r="A59" s="35" t="s">
        <v>58</v>
      </c>
      <c r="B59" s="56">
        <v>1.0044</v>
      </c>
      <c r="C59" s="18">
        <f t="shared" si="0"/>
        <v>1031.7049791159338</v>
      </c>
      <c r="D59" s="16"/>
      <c r="E59" s="55">
        <f t="shared" si="1"/>
        <v>1.0317049791159341</v>
      </c>
      <c r="F59" s="16"/>
      <c r="G59" s="16"/>
      <c r="H59" s="16"/>
      <c r="I59" s="16"/>
    </row>
    <row r="60" spans="1:11" ht="15">
      <c r="A60" s="53" t="s">
        <v>59</v>
      </c>
      <c r="B60" s="54">
        <v>1.008</v>
      </c>
      <c r="C60" s="34">
        <f t="shared" si="0"/>
        <v>1039.9586189488614</v>
      </c>
      <c r="D60" s="16"/>
      <c r="E60" s="55">
        <f t="shared" si="1"/>
        <v>1.0399586189488614</v>
      </c>
      <c r="F60" s="16"/>
      <c r="G60" s="16"/>
      <c r="H60" s="16"/>
      <c r="I60" s="16"/>
    </row>
    <row r="61" spans="1:11" ht="15">
      <c r="A61" s="57" t="s">
        <v>60</v>
      </c>
      <c r="B61" s="58">
        <v>1.0025999999999999</v>
      </c>
      <c r="C61" s="59">
        <f t="shared" si="0"/>
        <v>1042.6625113581283</v>
      </c>
      <c r="D61" s="28" t="s">
        <v>61</v>
      </c>
      <c r="E61" s="60">
        <f t="shared" si="1"/>
        <v>1.0426625113581285</v>
      </c>
      <c r="F61" s="16"/>
      <c r="G61" s="16"/>
      <c r="H61" s="16"/>
      <c r="I61" s="16"/>
    </row>
    <row r="62" spans="1:11" ht="15">
      <c r="A62" s="53"/>
      <c r="B62" s="61"/>
      <c r="C62" s="62"/>
      <c r="D62" s="63"/>
      <c r="E62" s="60"/>
      <c r="F62" s="16"/>
      <c r="G62" s="16"/>
      <c r="H62" s="16"/>
      <c r="I62" s="16"/>
    </row>
    <row r="63" spans="1:11" ht="15">
      <c r="A63" s="80" t="s">
        <v>62</v>
      </c>
      <c r="B63" s="80"/>
      <c r="C63" s="80"/>
      <c r="D63" s="64"/>
      <c r="E63" s="60"/>
      <c r="F63" s="16"/>
      <c r="G63" s="16"/>
      <c r="H63" s="16"/>
      <c r="I63" s="16"/>
    </row>
    <row r="64" spans="1:11" ht="15">
      <c r="A64" s="29" t="s">
        <v>26</v>
      </c>
      <c r="B64" s="41"/>
      <c r="C64" s="30">
        <f>C37</f>
        <v>200</v>
      </c>
      <c r="D64" s="28"/>
      <c r="E64" s="60"/>
      <c r="F64" s="16"/>
      <c r="G64" s="16"/>
      <c r="H64" s="16"/>
      <c r="I64" s="16"/>
    </row>
    <row r="65" spans="1:9" ht="15">
      <c r="A65" s="29" t="s">
        <v>47</v>
      </c>
      <c r="B65" s="41"/>
      <c r="C65" s="14" t="s">
        <v>48</v>
      </c>
      <c r="D65" s="28"/>
      <c r="E65" s="60"/>
      <c r="F65" s="16"/>
      <c r="G65" s="16"/>
      <c r="H65" s="16"/>
      <c r="I65" s="16"/>
    </row>
    <row r="66" spans="1:9" ht="15">
      <c r="A66" s="37" t="s">
        <v>49</v>
      </c>
      <c r="B66" s="50" t="s">
        <v>50</v>
      </c>
      <c r="C66" s="51" t="s">
        <v>51</v>
      </c>
      <c r="D66" s="28"/>
      <c r="E66" s="60"/>
      <c r="F66" s="16"/>
      <c r="G66" s="16"/>
      <c r="H66" s="16"/>
      <c r="I66" s="16"/>
    </row>
    <row r="67" spans="1:9" ht="15">
      <c r="A67" s="53" t="s">
        <v>53</v>
      </c>
      <c r="B67" s="65">
        <v>1.0043</v>
      </c>
      <c r="C67" s="34">
        <f>C64*B67</f>
        <v>200.85999999999999</v>
      </c>
      <c r="D67" s="28"/>
      <c r="E67" s="60"/>
      <c r="F67" s="16"/>
      <c r="G67" s="16"/>
      <c r="H67" s="16"/>
      <c r="I67" s="16"/>
    </row>
    <row r="68" spans="1:9" ht="15">
      <c r="A68" s="35" t="s">
        <v>54</v>
      </c>
      <c r="B68" s="66">
        <v>1.0061</v>
      </c>
      <c r="C68" s="18">
        <f t="shared" ref="C68:C74" si="2">C67*B68</f>
        <v>202.08524599999998</v>
      </c>
      <c r="D68" s="28"/>
      <c r="E68" s="60"/>
      <c r="F68" s="16"/>
      <c r="G68" s="16"/>
      <c r="H68" s="16"/>
      <c r="I68" s="16"/>
    </row>
    <row r="69" spans="1:9" ht="15">
      <c r="A69" s="53" t="s">
        <v>55</v>
      </c>
      <c r="B69" s="65">
        <v>1.0078</v>
      </c>
      <c r="C69" s="34">
        <f t="shared" si="2"/>
        <v>203.66151091879999</v>
      </c>
      <c r="D69" s="28"/>
      <c r="E69" s="60"/>
      <c r="F69" s="16"/>
      <c r="G69" s="16"/>
      <c r="H69" s="16"/>
      <c r="I69" s="16"/>
    </row>
    <row r="70" spans="1:9" ht="15">
      <c r="A70" s="35" t="s">
        <v>56</v>
      </c>
      <c r="B70" s="66">
        <v>1.0035000000000001</v>
      </c>
      <c r="C70" s="18">
        <f t="shared" si="2"/>
        <v>204.3743262070158</v>
      </c>
      <c r="D70" s="28"/>
      <c r="E70" s="60"/>
      <c r="F70" s="16"/>
      <c r="G70" s="16"/>
      <c r="H70" s="16"/>
      <c r="I70" s="16"/>
    </row>
    <row r="71" spans="1:9" ht="15">
      <c r="A71" s="53" t="s">
        <v>57</v>
      </c>
      <c r="B71" s="65">
        <v>1.0052000000000001</v>
      </c>
      <c r="C71" s="34">
        <f t="shared" si="2"/>
        <v>205.4370727032923</v>
      </c>
      <c r="D71" s="28"/>
      <c r="E71" s="60"/>
      <c r="F71" s="16"/>
      <c r="G71" s="16"/>
      <c r="H71" s="16"/>
      <c r="I71" s="16"/>
    </row>
    <row r="72" spans="1:9" ht="15">
      <c r="A72" s="35" t="s">
        <v>58</v>
      </c>
      <c r="B72" s="66">
        <v>1.0044</v>
      </c>
      <c r="C72" s="18">
        <f t="shared" si="2"/>
        <v>206.34099582318677</v>
      </c>
      <c r="D72" s="28"/>
      <c r="E72" s="60"/>
      <c r="F72" s="16"/>
      <c r="G72" s="16"/>
      <c r="H72" s="16"/>
      <c r="I72" s="16"/>
    </row>
    <row r="73" spans="1:9" ht="15">
      <c r="A73" s="53" t="s">
        <v>59</v>
      </c>
      <c r="B73" s="65">
        <v>1.008</v>
      </c>
      <c r="C73" s="34">
        <f t="shared" si="2"/>
        <v>207.99172378977227</v>
      </c>
      <c r="D73" s="28"/>
      <c r="E73" s="60"/>
      <c r="F73" s="16"/>
      <c r="G73" s="16"/>
      <c r="H73" s="16"/>
      <c r="I73" s="16"/>
    </row>
    <row r="74" spans="1:9" ht="15">
      <c r="A74" s="57" t="s">
        <v>60</v>
      </c>
      <c r="B74" s="67">
        <v>1.0025999999999999</v>
      </c>
      <c r="C74" s="59">
        <f t="shared" si="2"/>
        <v>208.53250227162567</v>
      </c>
      <c r="G74" s="16"/>
      <c r="H74" s="16"/>
      <c r="I74" s="16"/>
    </row>
    <row r="75" spans="1:9" ht="15">
      <c r="A75" s="29" t="s">
        <v>33</v>
      </c>
      <c r="B75" s="61"/>
      <c r="C75" s="34">
        <f>C33</f>
        <v>1042.6625113581285</v>
      </c>
      <c r="D75" s="28"/>
      <c r="E75" s="60"/>
      <c r="F75" s="16"/>
      <c r="G75" s="16"/>
      <c r="H75" s="16"/>
      <c r="I75" s="16"/>
    </row>
    <row r="76" spans="1:9" ht="15">
      <c r="A76" s="68" t="s">
        <v>22</v>
      </c>
      <c r="B76" s="69">
        <f>C34</f>
        <v>4.4999999999999998E-2</v>
      </c>
      <c r="C76" s="34">
        <f>C35</f>
        <v>46.919813011115785</v>
      </c>
      <c r="D76" s="28"/>
      <c r="E76" s="60"/>
      <c r="F76" s="16"/>
      <c r="G76" s="16"/>
      <c r="H76" s="16"/>
      <c r="I76" s="16"/>
    </row>
    <row r="77" spans="1:9" ht="15">
      <c r="A77" s="53" t="s">
        <v>37</v>
      </c>
      <c r="B77" s="61"/>
      <c r="C77" s="34">
        <f>C36</f>
        <v>1089.5823243692444</v>
      </c>
      <c r="D77" s="64"/>
      <c r="E77" s="60"/>
      <c r="F77" s="16"/>
      <c r="G77" s="16"/>
      <c r="H77" s="16"/>
      <c r="I77" s="16"/>
    </row>
    <row r="78" spans="1:9" ht="15">
      <c r="A78" s="68" t="s">
        <v>26</v>
      </c>
      <c r="B78" s="70" t="s">
        <v>27</v>
      </c>
      <c r="C78" s="71">
        <f>C39</f>
        <v>208.5325022716257</v>
      </c>
    </row>
    <row r="79" spans="1:9" ht="15">
      <c r="A79" s="72" t="s">
        <v>40</v>
      </c>
      <c r="B79" s="38"/>
      <c r="C79" s="39">
        <f>C40</f>
        <v>1298.11482664087</v>
      </c>
      <c r="E79" s="16"/>
    </row>
    <row r="82" spans="4:6" ht="15">
      <c r="D82" s="73"/>
      <c r="E82" s="16"/>
      <c r="F82" s="40"/>
    </row>
    <row r="83" spans="4:6" ht="15">
      <c r="D83" s="74"/>
      <c r="E83" s="16"/>
      <c r="F83" s="40"/>
    </row>
    <row r="84" spans="4:6" ht="15">
      <c r="D84" s="74"/>
      <c r="E84" s="16"/>
      <c r="F84" s="40"/>
    </row>
    <row r="85" spans="4:6" ht="15">
      <c r="D85" s="74"/>
      <c r="E85" s="16"/>
      <c r="F85" s="16"/>
    </row>
    <row r="86" spans="4:6" ht="15">
      <c r="D86" s="74"/>
      <c r="E86" s="16"/>
      <c r="F86" s="40"/>
    </row>
    <row r="87" spans="4:6" ht="15">
      <c r="D87" s="74"/>
      <c r="E87" s="16"/>
      <c r="F87" s="40"/>
    </row>
    <row r="88" spans="4:6">
      <c r="F88" s="75"/>
    </row>
  </sheetData>
  <mergeCells count="30">
    <mergeCell ref="A50:C50"/>
    <mergeCell ref="E50:J50"/>
    <mergeCell ref="E51:J51"/>
    <mergeCell ref="E52:J52"/>
    <mergeCell ref="A63:C63"/>
    <mergeCell ref="E45:J45"/>
    <mergeCell ref="E46:J46"/>
    <mergeCell ref="E47:J47"/>
    <mergeCell ref="A48:C48"/>
    <mergeCell ref="E48:J48"/>
    <mergeCell ref="A49:C49"/>
    <mergeCell ref="E49:J49"/>
    <mergeCell ref="A30:C30"/>
    <mergeCell ref="D34:D35"/>
    <mergeCell ref="A42:C42"/>
    <mergeCell ref="E42:J42"/>
    <mergeCell ref="E43:J43"/>
    <mergeCell ref="E44:J44"/>
    <mergeCell ref="A7:C7"/>
    <mergeCell ref="A10:C10"/>
    <mergeCell ref="A11:C11"/>
    <mergeCell ref="A12:C12"/>
    <mergeCell ref="A13:C13"/>
    <mergeCell ref="A29:C29"/>
    <mergeCell ref="A1:AMJ1"/>
    <mergeCell ref="A2:C2"/>
    <mergeCell ref="A3:C3"/>
    <mergeCell ref="A4:C4"/>
    <mergeCell ref="A5:C5"/>
    <mergeCell ref="A6:C6"/>
  </mergeCells>
  <pageMargins left="0" right="0" top="0.39370078740157477" bottom="0.39370078740157477" header="0" footer="0"/>
  <headerFooter>
    <oddHeader>&amp;C&amp;A</oddHeader>
    <oddFooter>&amp;CPágina &amp;P</oddFoot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66"/>
  <sheetViews>
    <sheetView workbookViewId="0"/>
  </sheetViews>
  <sheetFormatPr defaultRowHeight="14.25"/>
  <cols>
    <col min="1" max="1" width="30.625" customWidth="1"/>
    <col min="2" max="2" width="41.625" customWidth="1"/>
    <col min="3" max="3" width="40.125" customWidth="1"/>
    <col min="4" max="5" width="10.625" customWidth="1"/>
    <col min="6" max="6" width="12.125" customWidth="1"/>
    <col min="7" max="8" width="10" customWidth="1"/>
    <col min="9" max="9" width="12" customWidth="1"/>
    <col min="10" max="1024" width="10" customWidth="1"/>
  </cols>
  <sheetData>
    <row r="1" spans="1:1024" ht="12.75" customHeight="1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</row>
    <row r="2" spans="1:1024" ht="57" customHeight="1">
      <c r="A2" s="77"/>
      <c r="B2" s="77"/>
      <c r="C2" s="77"/>
    </row>
    <row r="3" spans="1:1024" ht="15">
      <c r="A3" s="78" t="s">
        <v>1</v>
      </c>
      <c r="B3" s="78"/>
      <c r="C3" s="78"/>
    </row>
    <row r="4" spans="1:1024">
      <c r="A4" s="79"/>
      <c r="B4" s="79"/>
      <c r="C4" s="79"/>
    </row>
    <row r="5" spans="1:1024" ht="15">
      <c r="A5" s="80" t="s">
        <v>2</v>
      </c>
      <c r="B5" s="80"/>
      <c r="C5" s="80"/>
      <c r="I5" s="16"/>
    </row>
    <row r="6" spans="1:1024" ht="15">
      <c r="A6" s="81" t="s">
        <v>3</v>
      </c>
      <c r="B6" s="81"/>
      <c r="C6" s="81"/>
    </row>
    <row r="7" spans="1:1024" ht="15">
      <c r="A7" s="81" t="s">
        <v>4</v>
      </c>
      <c r="B7" s="81"/>
      <c r="C7" s="81"/>
    </row>
    <row r="8" spans="1:1024" ht="15">
      <c r="A8" s="81" t="s">
        <v>5</v>
      </c>
      <c r="B8" s="81"/>
      <c r="C8" s="81"/>
    </row>
    <row r="9" spans="1:1024" ht="15">
      <c r="A9" s="87" t="s">
        <v>6</v>
      </c>
      <c r="B9" s="88"/>
      <c r="C9" s="89"/>
    </row>
    <row r="10" spans="1:1024" ht="15">
      <c r="A10" s="82" t="s">
        <v>7</v>
      </c>
      <c r="B10" s="82"/>
      <c r="C10" s="82"/>
    </row>
    <row r="11" spans="1:1024" ht="15">
      <c r="A11" s="83" t="s">
        <v>8</v>
      </c>
      <c r="B11" s="83"/>
      <c r="C11" s="83"/>
    </row>
    <row r="12" spans="1:1024">
      <c r="A12" s="77"/>
      <c r="B12" s="77"/>
      <c r="C12" s="77"/>
    </row>
    <row r="13" spans="1:1024" ht="15">
      <c r="A13" s="84" t="s">
        <v>9</v>
      </c>
      <c r="B13" s="84"/>
      <c r="C13" s="84"/>
    </row>
    <row r="14" spans="1:1024">
      <c r="A14" s="4" t="s">
        <v>10</v>
      </c>
      <c r="B14" s="5"/>
      <c r="C14" s="6">
        <v>42370</v>
      </c>
    </row>
    <row r="15" spans="1:1024" ht="15">
      <c r="A15" s="7" t="s">
        <v>11</v>
      </c>
      <c r="B15" s="8"/>
      <c r="C15" s="9">
        <v>500</v>
      </c>
    </row>
    <row r="16" spans="1:1024">
      <c r="A16" s="10" t="s">
        <v>12</v>
      </c>
      <c r="B16" s="11"/>
      <c r="C16" s="12">
        <v>42401</v>
      </c>
    </row>
    <row r="17" spans="1:9">
      <c r="A17" s="7" t="s">
        <v>13</v>
      </c>
      <c r="B17" s="8"/>
      <c r="C17" s="13">
        <v>42430</v>
      </c>
    </row>
    <row r="18" spans="1:9">
      <c r="A18" s="10" t="s">
        <v>14</v>
      </c>
      <c r="B18" s="11"/>
      <c r="C18" s="14" t="s">
        <v>15</v>
      </c>
    </row>
    <row r="19" spans="1:9">
      <c r="A19" s="7" t="s">
        <v>16</v>
      </c>
      <c r="B19" s="8"/>
      <c r="C19" s="15" t="s">
        <v>17</v>
      </c>
    </row>
    <row r="20" spans="1:9" ht="15">
      <c r="A20" s="10" t="s">
        <v>18</v>
      </c>
      <c r="B20" s="11"/>
      <c r="C20" s="14" t="s">
        <v>19</v>
      </c>
      <c r="D20" s="16"/>
    </row>
    <row r="21" spans="1:9" ht="15">
      <c r="A21" s="7" t="s">
        <v>20</v>
      </c>
      <c r="B21" s="8"/>
      <c r="C21" s="9">
        <v>1000</v>
      </c>
    </row>
    <row r="22" spans="1:9">
      <c r="A22" s="10" t="s">
        <v>21</v>
      </c>
      <c r="B22" s="11"/>
      <c r="C22" s="12">
        <v>42430</v>
      </c>
    </row>
    <row r="23" spans="1:9">
      <c r="A23" s="7" t="s">
        <v>22</v>
      </c>
      <c r="B23" s="8"/>
      <c r="C23" s="15" t="s">
        <v>64</v>
      </c>
    </row>
    <row r="24" spans="1:9" ht="15">
      <c r="A24" s="10" t="s">
        <v>24</v>
      </c>
      <c r="B24" s="11"/>
      <c r="C24" s="14" t="s">
        <v>25</v>
      </c>
      <c r="I24" s="17"/>
    </row>
    <row r="25" spans="1:9" ht="15">
      <c r="A25" s="7" t="s">
        <v>26</v>
      </c>
      <c r="B25" s="8"/>
      <c r="C25" s="15" t="s">
        <v>65</v>
      </c>
      <c r="D25" s="21">
        <v>0.1</v>
      </c>
      <c r="E25" s="16"/>
      <c r="F25" s="16"/>
      <c r="G25" s="16"/>
      <c r="H25" s="16"/>
      <c r="I25" s="16"/>
    </row>
    <row r="26" spans="1:9" ht="15">
      <c r="A26" s="10" t="s">
        <v>29</v>
      </c>
      <c r="B26" s="11"/>
      <c r="C26" s="14" t="s">
        <v>66</v>
      </c>
      <c r="D26" s="21">
        <v>0.05</v>
      </c>
      <c r="E26" s="16"/>
      <c r="F26" s="16"/>
      <c r="G26" s="16"/>
      <c r="H26" s="16"/>
      <c r="I26" s="16"/>
    </row>
    <row r="27" spans="1:9" ht="15">
      <c r="A27" s="23" t="s">
        <v>31</v>
      </c>
      <c r="B27" s="24"/>
      <c r="C27" s="25">
        <v>42681</v>
      </c>
      <c r="D27" s="16"/>
      <c r="E27" s="16"/>
      <c r="F27" s="16"/>
      <c r="G27" s="16"/>
      <c r="H27" s="16"/>
      <c r="I27" s="16"/>
    </row>
    <row r="28" spans="1:9" ht="15">
      <c r="A28" s="79"/>
      <c r="B28" s="79"/>
      <c r="C28" s="79"/>
      <c r="D28" s="16"/>
      <c r="E28" s="16"/>
      <c r="F28" s="16"/>
      <c r="G28" s="16"/>
      <c r="H28" s="16"/>
      <c r="I28" s="28"/>
    </row>
    <row r="29" spans="1:9" ht="15">
      <c r="A29" s="80" t="s">
        <v>32</v>
      </c>
      <c r="B29" s="80"/>
      <c r="C29" s="80"/>
      <c r="D29" s="16"/>
      <c r="E29" s="27"/>
      <c r="F29" s="27"/>
      <c r="G29" s="27"/>
      <c r="H29" s="27"/>
      <c r="I29" s="16"/>
    </row>
    <row r="30" spans="1:9" ht="15">
      <c r="A30" s="29" t="s">
        <v>33</v>
      </c>
      <c r="B30" s="11"/>
      <c r="C30" s="30">
        <f>C21</f>
        <v>1000</v>
      </c>
      <c r="D30" s="16"/>
      <c r="E30" s="90"/>
      <c r="F30" s="27"/>
      <c r="G30" s="27"/>
      <c r="H30" s="27"/>
      <c r="I30" s="16"/>
    </row>
    <row r="31" spans="1:9" ht="15">
      <c r="A31" s="7" t="s">
        <v>67</v>
      </c>
      <c r="B31" s="8"/>
      <c r="C31" s="33">
        <f>F60</f>
        <v>9.2500000000000235E-2</v>
      </c>
      <c r="D31" s="16"/>
      <c r="E31" s="91"/>
      <c r="I31" s="16"/>
    </row>
    <row r="32" spans="1:9" ht="15">
      <c r="A32" s="29" t="s">
        <v>22</v>
      </c>
      <c r="B32" s="11"/>
      <c r="C32" s="34">
        <f>C30*C31</f>
        <v>92.500000000000242</v>
      </c>
      <c r="D32" s="16"/>
      <c r="E32" s="91"/>
      <c r="I32" s="16"/>
    </row>
    <row r="33" spans="1:13" ht="15">
      <c r="A33" s="35" t="s">
        <v>37</v>
      </c>
      <c r="B33" s="8"/>
      <c r="C33" s="18">
        <f>C30+C32</f>
        <v>1092.5000000000002</v>
      </c>
      <c r="D33" s="16"/>
      <c r="E33" s="91"/>
      <c r="I33" s="16"/>
    </row>
    <row r="34" spans="1:13" ht="15">
      <c r="A34" s="29" t="s">
        <v>26</v>
      </c>
      <c r="B34" s="11"/>
      <c r="C34" s="34">
        <f>C33*D25</f>
        <v>109.25000000000003</v>
      </c>
      <c r="D34" s="16"/>
      <c r="I34" s="16"/>
    </row>
    <row r="35" spans="1:13" ht="15">
      <c r="A35" s="35" t="s">
        <v>68</v>
      </c>
      <c r="B35" s="8"/>
      <c r="C35" s="18">
        <f>C33+C34</f>
        <v>1201.7500000000002</v>
      </c>
      <c r="D35" s="16"/>
      <c r="H35" s="16"/>
      <c r="I35" s="16"/>
    </row>
    <row r="36" spans="1:13" ht="15">
      <c r="A36" s="29" t="s">
        <v>29</v>
      </c>
      <c r="B36" s="11"/>
      <c r="C36" s="34">
        <f>D26*C35</f>
        <v>60.087500000000013</v>
      </c>
      <c r="D36" s="16"/>
      <c r="H36" s="16"/>
      <c r="I36" s="16"/>
    </row>
    <row r="37" spans="1:13" ht="15">
      <c r="A37" s="37" t="s">
        <v>40</v>
      </c>
      <c r="B37" s="38"/>
      <c r="C37" s="39">
        <f>C35+C36</f>
        <v>1261.8375000000003</v>
      </c>
      <c r="D37" s="16"/>
      <c r="H37" s="16"/>
      <c r="I37" s="16"/>
    </row>
    <row r="38" spans="1:13" ht="15">
      <c r="A38" s="41"/>
      <c r="B38" s="41"/>
      <c r="C38" s="42"/>
      <c r="D38" s="16"/>
      <c r="E38" s="16"/>
      <c r="F38" s="16"/>
      <c r="G38" s="16"/>
      <c r="H38" s="16"/>
      <c r="I38" s="16"/>
    </row>
    <row r="39" spans="1:13" ht="15">
      <c r="A39" s="86" t="s">
        <v>41</v>
      </c>
      <c r="B39" s="86"/>
      <c r="C39" s="86"/>
      <c r="D39" s="26"/>
      <c r="E39" s="26"/>
      <c r="F39" s="26"/>
      <c r="G39" s="26"/>
      <c r="H39" s="27"/>
      <c r="I39" s="27"/>
      <c r="J39" s="27"/>
      <c r="K39" s="27"/>
      <c r="L39" s="27"/>
      <c r="M39" s="27"/>
    </row>
    <row r="40" spans="1:13">
      <c r="A40" s="43" t="s">
        <v>69</v>
      </c>
      <c r="B40" s="44"/>
      <c r="C40" s="45"/>
    </row>
    <row r="41" spans="1:13">
      <c r="A41" s="47"/>
      <c r="B41" s="47"/>
      <c r="C41" s="47"/>
    </row>
    <row r="42" spans="1:13">
      <c r="A42" s="48" t="s">
        <v>70</v>
      </c>
      <c r="B42" s="24"/>
      <c r="C42" s="49"/>
    </row>
    <row r="43" spans="1:13">
      <c r="A43" s="92"/>
      <c r="B43" s="11"/>
      <c r="C43" s="11"/>
    </row>
    <row r="44" spans="1:13" ht="15">
      <c r="A44" s="41" t="s">
        <v>71</v>
      </c>
      <c r="B44" s="41"/>
      <c r="C44" s="42"/>
    </row>
    <row r="45" spans="1:13">
      <c r="A45" s="77"/>
      <c r="B45" s="77"/>
      <c r="C45" s="77"/>
    </row>
    <row r="46" spans="1:13" ht="15">
      <c r="A46" s="80" t="s">
        <v>45</v>
      </c>
      <c r="B46" s="80"/>
      <c r="C46" s="80"/>
    </row>
    <row r="47" spans="1:13" ht="15">
      <c r="A47" s="109" t="s">
        <v>46</v>
      </c>
      <c r="B47" s="109"/>
      <c r="C47" s="109"/>
      <c r="D47" s="26"/>
      <c r="E47" s="27"/>
    </row>
    <row r="48" spans="1:13" ht="15">
      <c r="A48" s="29" t="s">
        <v>33</v>
      </c>
      <c r="B48" s="41"/>
      <c r="C48" s="30">
        <v>1000</v>
      </c>
      <c r="D48" s="26"/>
      <c r="E48" s="27"/>
      <c r="F48" s="26"/>
      <c r="G48" s="16"/>
      <c r="H48" s="16"/>
    </row>
    <row r="49" spans="1:9" ht="15">
      <c r="A49" s="29" t="s">
        <v>47</v>
      </c>
      <c r="B49" s="41"/>
      <c r="C49" s="14" t="s">
        <v>72</v>
      </c>
      <c r="D49" s="16"/>
      <c r="F49" s="16"/>
      <c r="G49" s="16"/>
      <c r="H49" s="16"/>
    </row>
    <row r="50" spans="1:9" ht="15">
      <c r="A50" s="37" t="s">
        <v>73</v>
      </c>
      <c r="B50" s="93" t="s">
        <v>74</v>
      </c>
      <c r="C50" s="94" t="s">
        <v>75</v>
      </c>
      <c r="D50" s="16"/>
      <c r="E50" s="95" t="s">
        <v>76</v>
      </c>
      <c r="F50" s="95" t="s">
        <v>77</v>
      </c>
    </row>
    <row r="51" spans="1:9" ht="15">
      <c r="A51" s="53">
        <v>42430</v>
      </c>
      <c r="B51" s="96">
        <v>42461</v>
      </c>
      <c r="C51" s="97">
        <f t="shared" ref="C51:C59" si="0">F51</f>
        <v>4.2999999999999705E-3</v>
      </c>
      <c r="D51" s="16"/>
      <c r="E51" s="55">
        <v>1.0043</v>
      </c>
      <c r="F51" s="98">
        <f t="shared" ref="F51:F58" si="1">E51-1</f>
        <v>4.2999999999999705E-3</v>
      </c>
    </row>
    <row r="52" spans="1:9" ht="15">
      <c r="A52" s="35">
        <v>42461</v>
      </c>
      <c r="B52" s="99">
        <v>42491</v>
      </c>
      <c r="C52" s="100">
        <f t="shared" si="0"/>
        <v>1.0599999999999943E-2</v>
      </c>
      <c r="D52" s="16"/>
      <c r="E52" s="55">
        <v>1.0105999999999999</v>
      </c>
      <c r="F52" s="98">
        <f t="shared" si="1"/>
        <v>1.0599999999999943E-2</v>
      </c>
    </row>
    <row r="53" spans="1:9" ht="15">
      <c r="A53" s="53">
        <v>42491</v>
      </c>
      <c r="B53" s="96">
        <v>42522</v>
      </c>
      <c r="C53" s="97">
        <f t="shared" si="0"/>
        <v>1.110000000000011E-2</v>
      </c>
      <c r="D53" s="16"/>
      <c r="E53" s="55">
        <v>1.0111000000000001</v>
      </c>
      <c r="F53" s="98">
        <f t="shared" si="1"/>
        <v>1.110000000000011E-2</v>
      </c>
      <c r="G53" s="16"/>
      <c r="H53" s="16"/>
      <c r="I53" s="101"/>
    </row>
    <row r="54" spans="1:9" ht="15">
      <c r="A54" s="35">
        <v>42522</v>
      </c>
      <c r="B54" s="99">
        <v>42552</v>
      </c>
      <c r="C54" s="100">
        <f t="shared" si="0"/>
        <v>1.1600000000000055E-2</v>
      </c>
      <c r="D54" s="28"/>
      <c r="E54" s="55">
        <v>1.0116000000000001</v>
      </c>
      <c r="F54" s="98">
        <f t="shared" si="1"/>
        <v>1.1600000000000055E-2</v>
      </c>
      <c r="G54" s="102"/>
      <c r="H54" s="16"/>
    </row>
    <row r="55" spans="1:9" ht="15">
      <c r="A55" s="53">
        <v>42552</v>
      </c>
      <c r="B55" s="96">
        <v>42583</v>
      </c>
      <c r="C55" s="97">
        <f t="shared" si="0"/>
        <v>1.110000000000011E-2</v>
      </c>
      <c r="D55" s="28"/>
      <c r="E55" s="55">
        <v>1.0111000000000001</v>
      </c>
      <c r="F55" s="98">
        <f t="shared" si="1"/>
        <v>1.110000000000011E-2</v>
      </c>
      <c r="G55" s="98"/>
      <c r="H55" s="16"/>
    </row>
    <row r="56" spans="1:9" ht="15">
      <c r="A56" s="35">
        <v>42583</v>
      </c>
      <c r="B56" s="99">
        <v>42614</v>
      </c>
      <c r="C56" s="100">
        <f t="shared" si="0"/>
        <v>1.2199999999999989E-2</v>
      </c>
      <c r="D56" s="28"/>
      <c r="E56" s="55">
        <v>1.0122</v>
      </c>
      <c r="F56" s="98">
        <f t="shared" si="1"/>
        <v>1.2199999999999989E-2</v>
      </c>
      <c r="G56" s="98"/>
      <c r="H56" s="16"/>
    </row>
    <row r="57" spans="1:9" ht="15">
      <c r="A57" s="53">
        <v>42614</v>
      </c>
      <c r="B57" s="96">
        <v>42644</v>
      </c>
      <c r="C57" s="97">
        <f t="shared" si="0"/>
        <v>1.110000000000011E-2</v>
      </c>
      <c r="D57" s="28"/>
      <c r="E57" s="55">
        <v>1.0111000000000001</v>
      </c>
      <c r="F57" s="98">
        <f t="shared" si="1"/>
        <v>1.110000000000011E-2</v>
      </c>
      <c r="G57" s="98"/>
      <c r="H57" s="16"/>
    </row>
    <row r="58" spans="1:9" ht="15">
      <c r="A58" s="35">
        <v>42644</v>
      </c>
      <c r="B58" s="99">
        <v>42675</v>
      </c>
      <c r="C58" s="100">
        <f t="shared" si="0"/>
        <v>1.0499999999999954E-2</v>
      </c>
      <c r="D58" s="28"/>
      <c r="E58" s="55">
        <v>1.0105</v>
      </c>
      <c r="F58" s="98">
        <f t="shared" si="1"/>
        <v>1.0499999999999954E-2</v>
      </c>
      <c r="G58" s="98"/>
      <c r="H58" s="16"/>
    </row>
    <row r="59" spans="1:9" ht="15">
      <c r="A59" s="53">
        <v>42675</v>
      </c>
      <c r="B59" s="96">
        <v>42704</v>
      </c>
      <c r="C59" s="97">
        <f t="shared" si="0"/>
        <v>0.01</v>
      </c>
      <c r="D59" s="28"/>
      <c r="F59" s="98">
        <v>0.01</v>
      </c>
      <c r="G59" s="98"/>
      <c r="H59" s="16"/>
    </row>
    <row r="60" spans="1:9" ht="15">
      <c r="A60" s="72" t="s">
        <v>40</v>
      </c>
      <c r="B60" s="24"/>
      <c r="C60" s="103">
        <f>SUM(C51:C59)</f>
        <v>9.2500000000000235E-2</v>
      </c>
      <c r="D60" s="28"/>
      <c r="E60" s="28" t="s">
        <v>78</v>
      </c>
      <c r="F60" s="98">
        <f>SUM(F51:F59)</f>
        <v>9.2500000000000235E-2</v>
      </c>
      <c r="G60" s="98"/>
      <c r="H60" s="16"/>
    </row>
    <row r="61" spans="1:9" ht="15">
      <c r="A61" s="68" t="s">
        <v>22</v>
      </c>
      <c r="B61" s="104" t="s">
        <v>64</v>
      </c>
      <c r="C61" s="34">
        <f>C32</f>
        <v>92.500000000000242</v>
      </c>
      <c r="D61" s="101"/>
      <c r="E61" s="75"/>
    </row>
    <row r="62" spans="1:9" ht="15">
      <c r="A62" s="53" t="s">
        <v>37</v>
      </c>
      <c r="B62" s="105"/>
      <c r="C62" s="34">
        <f>C33</f>
        <v>1092.5000000000002</v>
      </c>
      <c r="D62" s="101"/>
      <c r="E62" s="75"/>
    </row>
    <row r="63" spans="1:9" ht="15">
      <c r="A63" s="68" t="s">
        <v>26</v>
      </c>
      <c r="B63" s="106" t="s">
        <v>65</v>
      </c>
      <c r="C63" s="71">
        <f>C62*D25</f>
        <v>109.25000000000003</v>
      </c>
      <c r="D63" s="101"/>
      <c r="E63" s="75"/>
    </row>
    <row r="64" spans="1:9" ht="15">
      <c r="A64" s="53" t="s">
        <v>68</v>
      </c>
      <c r="B64" s="107"/>
      <c r="C64" s="71">
        <f>C62+C63</f>
        <v>1201.7500000000002</v>
      </c>
      <c r="D64" s="101"/>
      <c r="E64" s="75"/>
    </row>
    <row r="65" spans="1:5" ht="15">
      <c r="A65" s="68" t="s">
        <v>29</v>
      </c>
      <c r="B65" s="108" t="s">
        <v>66</v>
      </c>
      <c r="C65" s="71">
        <f>C36</f>
        <v>60.087500000000013</v>
      </c>
      <c r="D65" s="101"/>
      <c r="E65" s="75"/>
    </row>
    <row r="66" spans="1:5" ht="15">
      <c r="A66" s="72" t="s">
        <v>40</v>
      </c>
      <c r="B66" s="38"/>
      <c r="C66" s="39">
        <f>C64+C65</f>
        <v>1261.8375000000003</v>
      </c>
      <c r="D66" s="101"/>
    </row>
  </sheetData>
  <mergeCells count="18">
    <mergeCell ref="A28:C28"/>
    <mergeCell ref="A29:C29"/>
    <mergeCell ref="A39:C39"/>
    <mergeCell ref="A45:C45"/>
    <mergeCell ref="A46:C46"/>
    <mergeCell ref="A47:C47"/>
    <mergeCell ref="A7:C7"/>
    <mergeCell ref="A8:C8"/>
    <mergeCell ref="A10:C10"/>
    <mergeCell ref="A11:C11"/>
    <mergeCell ref="A12:C12"/>
    <mergeCell ref="A13:C13"/>
    <mergeCell ref="A1:AMJ1"/>
    <mergeCell ref="A2:C2"/>
    <mergeCell ref="A3:C3"/>
    <mergeCell ref="A4:C4"/>
    <mergeCell ref="A5:C5"/>
    <mergeCell ref="A6:C6"/>
  </mergeCells>
  <pageMargins left="0" right="0" top="0.39370078740157477" bottom="0.39370078740157477" header="0" footer="0"/>
  <headerFooter>
    <oddHeader>&amp;C&amp;A</oddHeader>
    <oddFooter>&amp;CPágina 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72"/>
  <sheetViews>
    <sheetView workbookViewId="0"/>
  </sheetViews>
  <sheetFormatPr defaultRowHeight="14.25"/>
  <cols>
    <col min="1" max="1" width="38.375" customWidth="1"/>
    <col min="2" max="2" width="41.625" customWidth="1"/>
    <col min="3" max="3" width="43.625" customWidth="1"/>
    <col min="4" max="4" width="20.625" customWidth="1"/>
    <col min="5" max="5" width="29.375" customWidth="1"/>
    <col min="6" max="8" width="10" customWidth="1"/>
    <col min="9" max="9" width="12" customWidth="1"/>
    <col min="10" max="1024" width="10" customWidth="1"/>
  </cols>
  <sheetData>
    <row r="1" spans="1:1024" ht="12.75" customHeight="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</row>
    <row r="2" spans="1:1024" ht="57" customHeight="1">
      <c r="A2" s="77"/>
      <c r="B2" s="77"/>
      <c r="C2" s="77"/>
    </row>
    <row r="3" spans="1:1024" ht="15">
      <c r="A3" s="78" t="s">
        <v>1</v>
      </c>
      <c r="B3" s="78"/>
      <c r="C3" s="78"/>
    </row>
    <row r="4" spans="1:1024">
      <c r="A4" s="79"/>
      <c r="B4" s="79"/>
      <c r="C4" s="79"/>
    </row>
    <row r="5" spans="1:1024" ht="15">
      <c r="A5" s="80" t="s">
        <v>2</v>
      </c>
      <c r="B5" s="80"/>
      <c r="C5" s="80"/>
      <c r="D5" s="27"/>
      <c r="I5" s="16"/>
    </row>
    <row r="6" spans="1:1024" ht="15">
      <c r="A6" s="81" t="s">
        <v>3</v>
      </c>
      <c r="B6" s="81"/>
      <c r="C6" s="81"/>
    </row>
    <row r="7" spans="1:1024" ht="15">
      <c r="A7" s="81" t="s">
        <v>4</v>
      </c>
      <c r="B7" s="81"/>
      <c r="C7" s="81"/>
    </row>
    <row r="8" spans="1:1024" ht="15">
      <c r="A8" s="81" t="s">
        <v>5</v>
      </c>
      <c r="B8" s="81"/>
      <c r="C8" s="81"/>
    </row>
    <row r="9" spans="1:1024" ht="15">
      <c r="A9" s="87" t="s">
        <v>6</v>
      </c>
      <c r="B9" s="88"/>
      <c r="C9" s="89"/>
    </row>
    <row r="10" spans="1:1024" ht="15">
      <c r="A10" s="82" t="s">
        <v>7</v>
      </c>
      <c r="B10" s="82"/>
      <c r="C10" s="82"/>
    </row>
    <row r="11" spans="1:1024" ht="15">
      <c r="A11" s="83" t="s">
        <v>8</v>
      </c>
      <c r="B11" s="83"/>
      <c r="C11" s="83"/>
    </row>
    <row r="12" spans="1:1024">
      <c r="A12" s="77"/>
      <c r="B12" s="77"/>
      <c r="C12" s="77"/>
    </row>
    <row r="13" spans="1:1024" ht="15">
      <c r="A13" s="84" t="s">
        <v>9</v>
      </c>
      <c r="B13" s="84"/>
      <c r="C13" s="84"/>
      <c r="D13" s="27"/>
    </row>
    <row r="14" spans="1:1024">
      <c r="A14" s="4" t="s">
        <v>10</v>
      </c>
      <c r="B14" s="5"/>
      <c r="C14" s="6">
        <v>42370</v>
      </c>
    </row>
    <row r="15" spans="1:1024" ht="15">
      <c r="A15" s="7" t="s">
        <v>11</v>
      </c>
      <c r="B15" s="8"/>
      <c r="C15" s="9">
        <v>500</v>
      </c>
    </row>
    <row r="16" spans="1:1024">
      <c r="A16" s="10" t="s">
        <v>12</v>
      </c>
      <c r="B16" s="11"/>
      <c r="C16" s="12">
        <v>42522</v>
      </c>
    </row>
    <row r="17" spans="1:12">
      <c r="A17" s="7" t="s">
        <v>13</v>
      </c>
      <c r="B17" s="8"/>
      <c r="C17" s="13">
        <v>42430</v>
      </c>
    </row>
    <row r="18" spans="1:12">
      <c r="A18" s="10" t="s">
        <v>14</v>
      </c>
      <c r="B18" s="11"/>
      <c r="C18" s="14" t="s">
        <v>15</v>
      </c>
    </row>
    <row r="19" spans="1:12">
      <c r="A19" s="7" t="s">
        <v>16</v>
      </c>
      <c r="B19" s="8"/>
      <c r="C19" s="15" t="s">
        <v>17</v>
      </c>
    </row>
    <row r="20" spans="1:12" ht="15">
      <c r="A20" s="10" t="s">
        <v>18</v>
      </c>
      <c r="B20" s="11"/>
      <c r="C20" s="14" t="s">
        <v>19</v>
      </c>
      <c r="D20" s="16"/>
    </row>
    <row r="21" spans="1:12" ht="15">
      <c r="A21" s="7" t="s">
        <v>20</v>
      </c>
      <c r="B21" s="8"/>
      <c r="C21" s="9">
        <v>1000</v>
      </c>
    </row>
    <row r="22" spans="1:12">
      <c r="A22" s="10" t="s">
        <v>21</v>
      </c>
      <c r="B22" s="11"/>
      <c r="C22" s="12">
        <v>42430</v>
      </c>
    </row>
    <row r="23" spans="1:12">
      <c r="A23" s="7" t="s">
        <v>22</v>
      </c>
      <c r="B23" s="8"/>
      <c r="C23" s="15" t="s">
        <v>64</v>
      </c>
    </row>
    <row r="24" spans="1:12" ht="15">
      <c r="A24" s="10" t="s">
        <v>24</v>
      </c>
      <c r="B24" s="11"/>
      <c r="C24" s="14" t="s">
        <v>25</v>
      </c>
      <c r="I24" s="17"/>
    </row>
    <row r="25" spans="1:12" ht="15">
      <c r="A25" s="7" t="s">
        <v>26</v>
      </c>
      <c r="B25" s="8"/>
      <c r="C25" s="15" t="s">
        <v>65</v>
      </c>
      <c r="D25" s="21">
        <v>0.1</v>
      </c>
      <c r="E25" s="16"/>
      <c r="F25" s="16"/>
      <c r="G25" s="16"/>
      <c r="H25" s="16"/>
      <c r="I25" s="16"/>
    </row>
    <row r="26" spans="1:12" ht="15">
      <c r="A26" s="10" t="s">
        <v>29</v>
      </c>
      <c r="B26" s="110"/>
      <c r="C26" s="14" t="s">
        <v>80</v>
      </c>
      <c r="D26" s="19">
        <v>300</v>
      </c>
      <c r="E26" s="16"/>
      <c r="F26" s="16"/>
      <c r="G26" s="16"/>
      <c r="H26" s="16"/>
      <c r="I26" s="16"/>
    </row>
    <row r="27" spans="1:12" ht="15">
      <c r="A27" s="23" t="s">
        <v>31</v>
      </c>
      <c r="B27" s="24"/>
      <c r="C27" s="25">
        <v>42681</v>
      </c>
      <c r="D27" s="16"/>
      <c r="E27" s="16"/>
      <c r="F27" s="16"/>
      <c r="G27" s="16"/>
      <c r="H27" s="16"/>
      <c r="I27" s="16"/>
    </row>
    <row r="28" spans="1:12" ht="15">
      <c r="A28" s="79"/>
      <c r="B28" s="79"/>
      <c r="C28" s="79"/>
      <c r="D28" s="16"/>
      <c r="E28" s="16"/>
      <c r="F28" s="16"/>
      <c r="G28" s="16"/>
      <c r="H28" s="16"/>
      <c r="I28" s="28"/>
    </row>
    <row r="29" spans="1:12" ht="15">
      <c r="A29" s="80" t="s">
        <v>32</v>
      </c>
      <c r="B29" s="80"/>
      <c r="C29" s="80"/>
      <c r="D29" s="16"/>
      <c r="E29" s="16" t="s">
        <v>81</v>
      </c>
      <c r="F29" s="16"/>
      <c r="G29" s="16"/>
      <c r="H29" s="16"/>
      <c r="I29" s="16"/>
    </row>
    <row r="30" spans="1:12" ht="15">
      <c r="A30" s="29" t="s">
        <v>33</v>
      </c>
      <c r="B30" s="11"/>
      <c r="C30" s="30">
        <f>C21</f>
        <v>1000</v>
      </c>
      <c r="D30" s="16"/>
      <c r="E30" s="120" t="s">
        <v>82</v>
      </c>
      <c r="F30" s="120"/>
      <c r="G30" s="102" t="s">
        <v>77</v>
      </c>
      <c r="H30" s="16"/>
      <c r="I30" s="16"/>
    </row>
    <row r="31" spans="1:12" ht="15">
      <c r="A31" s="7" t="s">
        <v>34</v>
      </c>
      <c r="B31" s="8"/>
      <c r="C31" s="31">
        <f>E57</f>
        <v>1.0218716310350791</v>
      </c>
      <c r="D31" s="111"/>
      <c r="E31" s="16" t="s">
        <v>83</v>
      </c>
      <c r="F31" s="16">
        <v>1.0111000000000001</v>
      </c>
      <c r="G31" s="98">
        <f>F31-1</f>
        <v>1.110000000000011E-2</v>
      </c>
      <c r="H31" s="16"/>
      <c r="I31" s="112"/>
      <c r="J31" s="74"/>
      <c r="K31" s="16"/>
      <c r="L31" s="16"/>
    </row>
    <row r="32" spans="1:12" ht="15">
      <c r="A32" s="10" t="s">
        <v>35</v>
      </c>
      <c r="B32" s="11"/>
      <c r="C32" s="30">
        <f>C30*C31</f>
        <v>1021.8716310350791</v>
      </c>
      <c r="D32" s="16"/>
      <c r="E32" s="16" t="s">
        <v>84</v>
      </c>
      <c r="F32" s="16">
        <v>1.0122</v>
      </c>
      <c r="G32" s="98">
        <f>F32-1</f>
        <v>1.2199999999999989E-2</v>
      </c>
      <c r="H32" s="16"/>
      <c r="I32" s="16"/>
    </row>
    <row r="33" spans="1:9" ht="15">
      <c r="A33" s="7" t="s">
        <v>67</v>
      </c>
      <c r="B33" s="8"/>
      <c r="C33" s="33">
        <f>G36</f>
        <v>5.4900000000000164E-2</v>
      </c>
      <c r="D33" s="16"/>
      <c r="E33" s="16" t="s">
        <v>85</v>
      </c>
      <c r="F33" s="16">
        <v>1.0111000000000001</v>
      </c>
      <c r="G33" s="98">
        <f>F33-1</f>
        <v>1.110000000000011E-2</v>
      </c>
      <c r="H33" s="16"/>
      <c r="I33" s="16"/>
    </row>
    <row r="34" spans="1:9" ht="15">
      <c r="A34" s="29" t="s">
        <v>22</v>
      </c>
      <c r="B34" s="11"/>
      <c r="C34" s="34">
        <f>C32*C33</f>
        <v>56.100752543826012</v>
      </c>
      <c r="D34" s="16"/>
      <c r="E34" s="16" t="s">
        <v>86</v>
      </c>
      <c r="F34" s="16">
        <v>1.0105</v>
      </c>
      <c r="G34" s="98">
        <f>F34-1</f>
        <v>1.0499999999999954E-2</v>
      </c>
      <c r="H34" s="16"/>
      <c r="I34" s="16"/>
    </row>
    <row r="35" spans="1:9" ht="15">
      <c r="A35" s="35" t="s">
        <v>37</v>
      </c>
      <c r="B35" s="8"/>
      <c r="C35" s="18">
        <f>C32+C34</f>
        <v>1077.972383578905</v>
      </c>
      <c r="D35" s="16"/>
      <c r="E35" s="16" t="s">
        <v>87</v>
      </c>
      <c r="F35" s="16"/>
      <c r="G35" s="98">
        <v>0.01</v>
      </c>
      <c r="H35" s="16"/>
      <c r="I35" s="16"/>
    </row>
    <row r="36" spans="1:9" ht="15">
      <c r="A36" s="29" t="s">
        <v>26</v>
      </c>
      <c r="B36" s="11"/>
      <c r="C36" s="34">
        <f>C35*D25</f>
        <v>107.79723835789051</v>
      </c>
      <c r="D36" s="16"/>
      <c r="E36" s="28" t="s">
        <v>88</v>
      </c>
      <c r="F36" s="28"/>
      <c r="G36" s="98">
        <f>SUM(G30:G35)</f>
        <v>5.4900000000000164E-2</v>
      </c>
      <c r="H36" s="16"/>
      <c r="I36" s="16"/>
    </row>
    <row r="37" spans="1:9" ht="15">
      <c r="A37" s="35" t="s">
        <v>68</v>
      </c>
      <c r="B37" s="8"/>
      <c r="C37" s="18">
        <f>C35+C36</f>
        <v>1185.7696219367956</v>
      </c>
      <c r="D37" s="16"/>
      <c r="H37" s="16"/>
      <c r="I37" s="16"/>
    </row>
    <row r="38" spans="1:9" ht="15">
      <c r="A38" s="29" t="s">
        <v>29</v>
      </c>
      <c r="B38" s="11"/>
      <c r="C38" s="34">
        <f>D26</f>
        <v>300</v>
      </c>
      <c r="D38" s="16"/>
      <c r="H38" s="16"/>
      <c r="I38" s="16"/>
    </row>
    <row r="39" spans="1:9" ht="15">
      <c r="A39" s="37" t="s">
        <v>40</v>
      </c>
      <c r="B39" s="38"/>
      <c r="C39" s="39">
        <f>C37+C38</f>
        <v>1485.7696219367956</v>
      </c>
      <c r="D39" s="16"/>
      <c r="H39" s="16"/>
      <c r="I39" s="16"/>
    </row>
    <row r="40" spans="1:9" ht="15">
      <c r="A40" s="41"/>
      <c r="B40" s="41"/>
      <c r="C40" s="42"/>
      <c r="D40" s="16"/>
      <c r="E40" s="16"/>
      <c r="F40" s="16"/>
      <c r="G40" s="16"/>
      <c r="H40" s="16"/>
      <c r="I40" s="16"/>
    </row>
    <row r="41" spans="1:9" ht="15">
      <c r="A41" s="86" t="s">
        <v>41</v>
      </c>
      <c r="B41" s="86"/>
      <c r="C41" s="86"/>
    </row>
    <row r="42" spans="1:9">
      <c r="A42" s="43" t="s">
        <v>89</v>
      </c>
      <c r="B42" s="44"/>
      <c r="C42" s="45"/>
    </row>
    <row r="43" spans="1:9">
      <c r="A43" s="43" t="s">
        <v>90</v>
      </c>
      <c r="B43" s="44"/>
      <c r="C43" s="45"/>
    </row>
    <row r="44" spans="1:9">
      <c r="A44" s="47"/>
      <c r="B44" s="47"/>
      <c r="C44" s="47"/>
    </row>
    <row r="45" spans="1:9">
      <c r="A45" s="48" t="s">
        <v>70</v>
      </c>
      <c r="B45" s="24"/>
      <c r="C45" s="49"/>
    </row>
    <row r="46" spans="1:9">
      <c r="A46" s="92"/>
      <c r="B46" s="11"/>
      <c r="C46" s="11"/>
    </row>
    <row r="47" spans="1:9" ht="15">
      <c r="A47" s="41" t="s">
        <v>91</v>
      </c>
      <c r="B47" s="41"/>
      <c r="C47" s="42"/>
    </row>
    <row r="48" spans="1:9">
      <c r="A48" s="77"/>
      <c r="B48" s="77"/>
      <c r="C48" s="77"/>
    </row>
    <row r="49" spans="1:9" ht="15">
      <c r="A49" s="80" t="s">
        <v>45</v>
      </c>
      <c r="B49" s="80"/>
      <c r="C49" s="80"/>
      <c r="D49" s="27"/>
      <c r="E49" s="27"/>
      <c r="F49" s="27"/>
    </row>
    <row r="50" spans="1:9" ht="15">
      <c r="A50" s="121" t="s">
        <v>46</v>
      </c>
      <c r="B50" s="121"/>
      <c r="C50" s="121"/>
      <c r="D50" s="16"/>
    </row>
    <row r="51" spans="1:9" ht="15">
      <c r="A51" s="29" t="s">
        <v>33</v>
      </c>
      <c r="B51" s="41"/>
      <c r="C51" s="30">
        <v>1000</v>
      </c>
      <c r="D51" s="16"/>
      <c r="F51" s="16"/>
      <c r="G51" s="16"/>
      <c r="H51" s="16"/>
    </row>
    <row r="52" spans="1:9" ht="15">
      <c r="A52" s="29" t="s">
        <v>47</v>
      </c>
      <c r="B52" s="41"/>
      <c r="C52" s="14" t="s">
        <v>92</v>
      </c>
      <c r="D52" s="16"/>
      <c r="F52" s="16"/>
      <c r="G52" s="16"/>
      <c r="H52" s="16"/>
    </row>
    <row r="53" spans="1:9" ht="15">
      <c r="A53" s="37" t="s">
        <v>49</v>
      </c>
      <c r="B53" s="50" t="s">
        <v>50</v>
      </c>
      <c r="C53" s="51" t="s">
        <v>51</v>
      </c>
      <c r="D53" s="16"/>
      <c r="E53" s="52" t="s">
        <v>52</v>
      </c>
      <c r="F53" s="52"/>
      <c r="G53" s="52"/>
      <c r="H53" s="52"/>
    </row>
    <row r="54" spans="1:9" ht="15">
      <c r="A54" s="53" t="s">
        <v>53</v>
      </c>
      <c r="B54" s="61">
        <v>1.0043</v>
      </c>
      <c r="C54" s="34">
        <v>1004.3</v>
      </c>
      <c r="D54" s="16"/>
      <c r="E54" s="55">
        <f>B54</f>
        <v>1.0043</v>
      </c>
      <c r="F54" s="16"/>
      <c r="G54" s="16"/>
      <c r="H54" s="16"/>
    </row>
    <row r="55" spans="1:9" ht="15">
      <c r="A55" s="35" t="s">
        <v>54</v>
      </c>
      <c r="B55" s="113">
        <v>1.0061</v>
      </c>
      <c r="C55" s="18">
        <v>1010.42623</v>
      </c>
      <c r="D55" s="16"/>
      <c r="E55" s="55">
        <f>E54*B55</f>
        <v>1.01042623</v>
      </c>
      <c r="F55" s="16"/>
      <c r="G55" s="16"/>
      <c r="H55" s="16"/>
    </row>
    <row r="56" spans="1:9" ht="15">
      <c r="A56" s="53" t="s">
        <v>55</v>
      </c>
      <c r="B56" s="61">
        <v>1.0078</v>
      </c>
      <c r="C56" s="34">
        <v>1018.307554594</v>
      </c>
      <c r="D56" s="16"/>
      <c r="E56" s="55">
        <f>E55*B56</f>
        <v>1.0183075545939999</v>
      </c>
      <c r="F56" s="16"/>
      <c r="G56" s="16"/>
      <c r="H56" s="16"/>
      <c r="I56" s="101"/>
    </row>
    <row r="57" spans="1:9" ht="15">
      <c r="A57" s="57" t="s">
        <v>56</v>
      </c>
      <c r="B57" s="114">
        <v>1.0035000000000001</v>
      </c>
      <c r="C57" s="59">
        <v>1021.87163103508</v>
      </c>
      <c r="D57" s="28" t="s">
        <v>61</v>
      </c>
      <c r="E57" s="60">
        <f>E56*B57</f>
        <v>1.0218716310350791</v>
      </c>
      <c r="F57" s="16"/>
      <c r="G57" s="16"/>
      <c r="H57" s="16"/>
    </row>
    <row r="58" spans="1:9" ht="15">
      <c r="A58" s="29" t="s">
        <v>47</v>
      </c>
      <c r="B58" s="41"/>
      <c r="C58" s="14" t="s">
        <v>93</v>
      </c>
      <c r="D58" s="28"/>
      <c r="E58" s="60"/>
      <c r="F58" s="16"/>
      <c r="G58" s="16"/>
      <c r="H58" s="16"/>
    </row>
    <row r="59" spans="1:9" ht="15">
      <c r="A59" s="37" t="s">
        <v>94</v>
      </c>
      <c r="B59" s="50" t="s">
        <v>74</v>
      </c>
      <c r="C59" s="94" t="s">
        <v>75</v>
      </c>
      <c r="D59" s="28"/>
      <c r="E59" s="60"/>
      <c r="F59" s="16"/>
      <c r="G59" s="16"/>
      <c r="H59" s="16"/>
    </row>
    <row r="60" spans="1:9" ht="15">
      <c r="A60" s="53">
        <v>42552</v>
      </c>
      <c r="B60" s="115">
        <v>42583</v>
      </c>
      <c r="C60" s="116">
        <f>G31</f>
        <v>1.110000000000011E-2</v>
      </c>
      <c r="D60" s="28"/>
      <c r="E60" s="60"/>
      <c r="F60" s="16"/>
      <c r="G60" s="16"/>
      <c r="H60" s="16"/>
    </row>
    <row r="61" spans="1:9" ht="15">
      <c r="A61" s="35">
        <v>42583</v>
      </c>
      <c r="B61" s="117">
        <v>42614</v>
      </c>
      <c r="C61" s="118">
        <f>G32</f>
        <v>1.2199999999999989E-2</v>
      </c>
      <c r="D61" s="28"/>
      <c r="E61" s="60"/>
      <c r="F61" s="16"/>
      <c r="G61" s="16"/>
      <c r="H61" s="16"/>
    </row>
    <row r="62" spans="1:9" ht="15">
      <c r="A62" s="53">
        <v>42614</v>
      </c>
      <c r="B62" s="115">
        <v>42644</v>
      </c>
      <c r="C62" s="116">
        <f>G33</f>
        <v>1.110000000000011E-2</v>
      </c>
      <c r="D62" s="28"/>
      <c r="E62" s="60"/>
      <c r="F62" s="16"/>
      <c r="G62" s="16"/>
      <c r="H62" s="16"/>
    </row>
    <row r="63" spans="1:9" ht="15">
      <c r="A63" s="35">
        <v>42644</v>
      </c>
      <c r="B63" s="117">
        <v>42675</v>
      </c>
      <c r="C63" s="118">
        <f>G34</f>
        <v>1.0499999999999954E-2</v>
      </c>
      <c r="D63" s="28"/>
      <c r="E63" s="60"/>
      <c r="F63" s="16"/>
      <c r="G63" s="16"/>
      <c r="H63" s="16"/>
    </row>
    <row r="64" spans="1:9" ht="15">
      <c r="A64" s="119">
        <v>42675</v>
      </c>
      <c r="B64" s="115">
        <v>42704</v>
      </c>
      <c r="C64" s="116">
        <f>G35</f>
        <v>0.01</v>
      </c>
      <c r="D64" s="28"/>
      <c r="E64" s="60"/>
      <c r="F64" s="16"/>
      <c r="G64" s="16"/>
      <c r="H64" s="16"/>
    </row>
    <row r="65" spans="1:5" ht="15">
      <c r="A65" s="72" t="s">
        <v>40</v>
      </c>
      <c r="B65" s="24"/>
      <c r="C65" s="103">
        <f>SUM(C60:C64)</f>
        <v>5.4900000000000164E-2</v>
      </c>
    </row>
    <row r="66" spans="1:5" ht="15">
      <c r="A66" s="68" t="s">
        <v>33</v>
      </c>
      <c r="B66" s="11"/>
      <c r="C66" s="30">
        <f>C32</f>
        <v>1021.8716310350791</v>
      </c>
    </row>
    <row r="67" spans="1:5" ht="15">
      <c r="A67" s="68" t="s">
        <v>22</v>
      </c>
      <c r="B67" s="70" t="s">
        <v>64</v>
      </c>
      <c r="C67" s="34">
        <f>C34</f>
        <v>56.100752543826012</v>
      </c>
      <c r="D67" s="101"/>
      <c r="E67" s="75"/>
    </row>
    <row r="68" spans="1:5" ht="15">
      <c r="A68" s="53" t="s">
        <v>37</v>
      </c>
      <c r="B68" s="105"/>
      <c r="C68" s="34">
        <f>C57+C67</f>
        <v>1077.9723835789059</v>
      </c>
      <c r="D68" s="101"/>
      <c r="E68" s="75"/>
    </row>
    <row r="69" spans="1:5" ht="15">
      <c r="A69" s="68" t="s">
        <v>26</v>
      </c>
      <c r="B69" s="107" t="s">
        <v>65</v>
      </c>
      <c r="C69" s="71">
        <f>C68*D25</f>
        <v>107.79723835789059</v>
      </c>
      <c r="D69" s="101"/>
      <c r="E69" s="75"/>
    </row>
    <row r="70" spans="1:5" ht="15">
      <c r="A70" s="53" t="s">
        <v>68</v>
      </c>
      <c r="B70" s="107"/>
      <c r="C70" s="71">
        <f>C68+C69</f>
        <v>1185.7696219367965</v>
      </c>
      <c r="D70" s="101"/>
      <c r="E70" s="75"/>
    </row>
    <row r="71" spans="1:5" ht="15">
      <c r="A71" s="68" t="s">
        <v>29</v>
      </c>
      <c r="B71" s="106" t="s">
        <v>95</v>
      </c>
      <c r="C71" s="71">
        <f>C38</f>
        <v>300</v>
      </c>
      <c r="D71" s="101"/>
      <c r="E71" s="75"/>
    </row>
    <row r="72" spans="1:5" ht="15">
      <c r="A72" s="72" t="s">
        <v>40</v>
      </c>
      <c r="B72" s="38"/>
      <c r="C72" s="39">
        <f>C70+C71</f>
        <v>1485.7696219367965</v>
      </c>
      <c r="D72" s="101"/>
    </row>
  </sheetData>
  <mergeCells count="19">
    <mergeCell ref="A50:C50"/>
    <mergeCell ref="A28:C28"/>
    <mergeCell ref="A29:C29"/>
    <mergeCell ref="E30:F30"/>
    <mergeCell ref="A41:C41"/>
    <mergeCell ref="A48:C48"/>
    <mergeCell ref="A49:C49"/>
    <mergeCell ref="A7:C7"/>
    <mergeCell ref="A8:C8"/>
    <mergeCell ref="A10:C10"/>
    <mergeCell ref="A11:C11"/>
    <mergeCell ref="A12:C12"/>
    <mergeCell ref="A13:C13"/>
    <mergeCell ref="A1:AMJ1"/>
    <mergeCell ref="A2:C2"/>
    <mergeCell ref="A3:C3"/>
    <mergeCell ref="A4:C4"/>
    <mergeCell ref="A5:C5"/>
    <mergeCell ref="A6:C6"/>
  </mergeCells>
  <pageMargins left="0" right="0" top="0.39370078740157477" bottom="0.39370078740157477" header="0" footer="0"/>
  <headerFooter>
    <oddHeader>&amp;C&amp;A</oddHeader>
    <oddFooter>&amp;CPágina &amp;P</oddFoot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66"/>
  <sheetViews>
    <sheetView workbookViewId="0"/>
  </sheetViews>
  <sheetFormatPr defaultRowHeight="14.25"/>
  <cols>
    <col min="1" max="1" width="38.375" customWidth="1"/>
    <col min="2" max="2" width="39.875" customWidth="1"/>
    <col min="3" max="3" width="50.5" customWidth="1"/>
    <col min="4" max="4" width="12.375" customWidth="1"/>
    <col min="5" max="5" width="21.5" customWidth="1"/>
    <col min="6" max="6" width="15" customWidth="1"/>
    <col min="7" max="9" width="10" customWidth="1"/>
    <col min="10" max="10" width="10.875" customWidth="1"/>
    <col min="11" max="1024" width="10" customWidth="1"/>
  </cols>
  <sheetData>
    <row r="1" spans="1:1024" ht="12.75" customHeight="1">
      <c r="A1" s="76" t="s">
        <v>96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</row>
    <row r="2" spans="1:1024" ht="57" customHeight="1">
      <c r="A2" s="77"/>
      <c r="B2" s="77"/>
      <c r="C2" s="77"/>
    </row>
    <row r="3" spans="1:1024" ht="15">
      <c r="A3" s="78" t="s">
        <v>1</v>
      </c>
      <c r="B3" s="78"/>
      <c r="C3" s="78"/>
    </row>
    <row r="4" spans="1:1024">
      <c r="A4" s="79"/>
      <c r="B4" s="79"/>
      <c r="C4" s="79"/>
    </row>
    <row r="5" spans="1:1024" ht="15">
      <c r="A5" s="80" t="s">
        <v>2</v>
      </c>
      <c r="B5" s="80"/>
      <c r="C5" s="80"/>
    </row>
    <row r="6" spans="1:1024">
      <c r="A6" s="128"/>
      <c r="B6" s="128"/>
      <c r="C6" s="128"/>
    </row>
    <row r="7" spans="1:1024" ht="15">
      <c r="A7" s="81" t="s">
        <v>3</v>
      </c>
      <c r="B7" s="81"/>
      <c r="C7" s="81"/>
    </row>
    <row r="8" spans="1:1024" ht="15">
      <c r="A8" s="81" t="s">
        <v>4</v>
      </c>
      <c r="B8" s="81"/>
      <c r="C8" s="81"/>
    </row>
    <row r="9" spans="1:1024" ht="15">
      <c r="A9" s="1" t="s">
        <v>5</v>
      </c>
      <c r="B9" s="2"/>
      <c r="C9" s="3"/>
    </row>
    <row r="10" spans="1:1024" ht="15">
      <c r="A10" s="1" t="s">
        <v>6</v>
      </c>
      <c r="B10" s="2"/>
      <c r="C10" s="3"/>
    </row>
    <row r="11" spans="1:1024" ht="15">
      <c r="A11" s="82" t="s">
        <v>7</v>
      </c>
      <c r="B11" s="82"/>
      <c r="C11" s="82"/>
    </row>
    <row r="12" spans="1:1024" ht="15">
      <c r="A12" s="83" t="s">
        <v>8</v>
      </c>
      <c r="B12" s="83"/>
      <c r="C12" s="83"/>
    </row>
    <row r="13" spans="1:1024">
      <c r="A13" s="77"/>
      <c r="B13" s="77"/>
      <c r="C13" s="77"/>
    </row>
    <row r="14" spans="1:1024" ht="15">
      <c r="A14" s="84" t="s">
        <v>9</v>
      </c>
      <c r="B14" s="84"/>
      <c r="C14" s="84"/>
    </row>
    <row r="15" spans="1:1024">
      <c r="A15" s="4" t="s">
        <v>10</v>
      </c>
      <c r="B15" s="5"/>
      <c r="C15" s="6">
        <v>42370</v>
      </c>
    </row>
    <row r="16" spans="1:1024" ht="15">
      <c r="A16" s="7" t="s">
        <v>11</v>
      </c>
      <c r="B16" s="8"/>
      <c r="C16" s="9">
        <v>500</v>
      </c>
    </row>
    <row r="17" spans="1:9">
      <c r="A17" s="10" t="s">
        <v>12</v>
      </c>
      <c r="B17" s="11"/>
      <c r="C17" s="12">
        <v>42401</v>
      </c>
    </row>
    <row r="18" spans="1:9">
      <c r="A18" s="7" t="s">
        <v>13</v>
      </c>
      <c r="B18" s="8"/>
      <c r="C18" s="13">
        <v>42430</v>
      </c>
    </row>
    <row r="19" spans="1:9">
      <c r="A19" s="10" t="s">
        <v>14</v>
      </c>
      <c r="B19" s="11"/>
      <c r="C19" s="14" t="s">
        <v>15</v>
      </c>
    </row>
    <row r="20" spans="1:9">
      <c r="A20" s="7" t="s">
        <v>16</v>
      </c>
      <c r="B20" s="8"/>
      <c r="C20" s="15" t="s">
        <v>17</v>
      </c>
    </row>
    <row r="21" spans="1:9">
      <c r="A21" s="10" t="s">
        <v>18</v>
      </c>
      <c r="B21" s="11"/>
      <c r="C21" s="14" t="s">
        <v>19</v>
      </c>
    </row>
    <row r="22" spans="1:9" ht="15" customHeight="1">
      <c r="A22" s="7" t="s">
        <v>22</v>
      </c>
      <c r="B22" s="8"/>
      <c r="C22" s="122" t="s">
        <v>97</v>
      </c>
    </row>
    <row r="23" spans="1:9" ht="15">
      <c r="A23" s="10" t="s">
        <v>24</v>
      </c>
      <c r="B23" s="11"/>
      <c r="C23" s="14" t="s">
        <v>25</v>
      </c>
      <c r="I23" s="17"/>
    </row>
    <row r="24" spans="1:9" ht="15">
      <c r="A24" s="7" t="s">
        <v>26</v>
      </c>
      <c r="B24" s="8"/>
      <c r="C24" s="18" t="s">
        <v>98</v>
      </c>
      <c r="D24" s="123">
        <v>0.05</v>
      </c>
    </row>
    <row r="25" spans="1:9" ht="15">
      <c r="A25" s="10" t="s">
        <v>29</v>
      </c>
      <c r="B25" s="11"/>
      <c r="C25" s="34" t="s">
        <v>99</v>
      </c>
      <c r="D25" s="123">
        <v>0.1</v>
      </c>
    </row>
    <row r="26" spans="1:9">
      <c r="A26" s="23" t="s">
        <v>31</v>
      </c>
      <c r="B26" s="24"/>
      <c r="C26" s="25">
        <v>42681</v>
      </c>
    </row>
    <row r="27" spans="1:9" ht="15">
      <c r="A27" s="79"/>
      <c r="B27" s="79"/>
      <c r="C27" s="79"/>
      <c r="I27" s="17"/>
    </row>
    <row r="28" spans="1:9" ht="15">
      <c r="A28" s="80" t="s">
        <v>32</v>
      </c>
      <c r="B28" s="80"/>
      <c r="C28" s="80"/>
    </row>
    <row r="29" spans="1:9" ht="15">
      <c r="A29" s="29" t="s">
        <v>26</v>
      </c>
      <c r="B29" s="11"/>
      <c r="C29" s="34">
        <f>C16*D24</f>
        <v>25</v>
      </c>
    </row>
    <row r="30" spans="1:9">
      <c r="A30" s="7" t="s">
        <v>38</v>
      </c>
      <c r="B30" s="8"/>
      <c r="C30" s="31">
        <f>F59</f>
        <v>1.0654074641796476</v>
      </c>
    </row>
    <row r="31" spans="1:9">
      <c r="A31" s="10" t="s">
        <v>100</v>
      </c>
      <c r="B31" s="11"/>
      <c r="C31" s="36">
        <f>C29*C30</f>
        <v>26.635186604491189</v>
      </c>
    </row>
    <row r="32" spans="1:9">
      <c r="A32" s="7" t="s">
        <v>36</v>
      </c>
      <c r="B32" s="8"/>
      <c r="C32" s="33">
        <v>0.09</v>
      </c>
    </row>
    <row r="33" spans="1:5" ht="15">
      <c r="A33" s="29" t="s">
        <v>22</v>
      </c>
      <c r="B33" s="11"/>
      <c r="C33" s="36">
        <f>C32*C31</f>
        <v>2.3971667944042068</v>
      </c>
    </row>
    <row r="34" spans="1:5" ht="15">
      <c r="A34" s="35" t="s">
        <v>101</v>
      </c>
      <c r="B34" s="8"/>
      <c r="C34" s="18">
        <f>C31+C33</f>
        <v>29.032353398895395</v>
      </c>
    </row>
    <row r="35" spans="1:5" ht="16.5" customHeight="1">
      <c r="A35" s="29" t="s">
        <v>29</v>
      </c>
      <c r="B35" s="11"/>
      <c r="C35" s="34">
        <f>D25*C34</f>
        <v>2.9032353398895396</v>
      </c>
    </row>
    <row r="36" spans="1:5" ht="15">
      <c r="A36" s="37" t="s">
        <v>40</v>
      </c>
      <c r="B36" s="38"/>
      <c r="C36" s="39">
        <f>C34+C35</f>
        <v>31.935588738784936</v>
      </c>
    </row>
    <row r="37" spans="1:5" ht="15">
      <c r="A37" s="41"/>
      <c r="B37" s="41"/>
      <c r="C37" s="42"/>
    </row>
    <row r="38" spans="1:5" ht="15">
      <c r="A38" s="86" t="s">
        <v>41</v>
      </c>
      <c r="B38" s="86"/>
      <c r="C38" s="86"/>
    </row>
    <row r="39" spans="1:5">
      <c r="A39" s="43" t="s">
        <v>42</v>
      </c>
      <c r="B39" s="44"/>
      <c r="C39" s="45"/>
    </row>
    <row r="40" spans="1:5">
      <c r="A40" s="46"/>
      <c r="B40" s="47"/>
      <c r="C40" s="47"/>
    </row>
    <row r="41" spans="1:5">
      <c r="A41" s="48" t="s">
        <v>43</v>
      </c>
      <c r="B41" s="24"/>
      <c r="C41" s="49"/>
    </row>
    <row r="42" spans="1:5" ht="15">
      <c r="A42" s="41"/>
      <c r="B42" s="41"/>
      <c r="C42" s="42"/>
    </row>
    <row r="43" spans="1:5" ht="15">
      <c r="A43" s="41" t="s">
        <v>102</v>
      </c>
      <c r="B43" s="41"/>
      <c r="C43" s="42"/>
    </row>
    <row r="44" spans="1:5">
      <c r="A44" s="77"/>
      <c r="B44" s="77"/>
      <c r="C44" s="77"/>
    </row>
    <row r="45" spans="1:5" ht="15">
      <c r="A45" s="80" t="s">
        <v>45</v>
      </c>
      <c r="B45" s="80"/>
      <c r="C45" s="80"/>
    </row>
    <row r="46" spans="1:5">
      <c r="A46" s="109" t="s">
        <v>62</v>
      </c>
      <c r="B46" s="109"/>
      <c r="C46" s="109"/>
    </row>
    <row r="47" spans="1:5" ht="15">
      <c r="A47" s="29" t="s">
        <v>26</v>
      </c>
      <c r="B47" s="41"/>
      <c r="C47" s="30">
        <f>C16*D24</f>
        <v>25</v>
      </c>
      <c r="E47" s="27"/>
    </row>
    <row r="48" spans="1:5" ht="15">
      <c r="A48" s="29" t="s">
        <v>47</v>
      </c>
      <c r="B48" s="41"/>
      <c r="C48" s="14" t="s">
        <v>103</v>
      </c>
    </row>
    <row r="49" spans="1:10" ht="15">
      <c r="A49" s="37" t="s">
        <v>49</v>
      </c>
      <c r="B49" s="50" t="s">
        <v>104</v>
      </c>
      <c r="C49" s="124" t="s">
        <v>51</v>
      </c>
      <c r="E49" s="16"/>
      <c r="F49" s="125" t="s">
        <v>105</v>
      </c>
      <c r="G49" s="125"/>
      <c r="H49" s="125"/>
      <c r="I49" s="125"/>
      <c r="J49" s="125"/>
    </row>
    <row r="50" spans="1:10" ht="15">
      <c r="A50" s="10" t="s">
        <v>106</v>
      </c>
      <c r="B50" s="61">
        <v>1.0126999999999999</v>
      </c>
      <c r="C50" s="30">
        <f>C47*B50</f>
        <v>25.317499999999999</v>
      </c>
      <c r="E50" s="16"/>
      <c r="F50" s="55">
        <f>B50</f>
        <v>1.0126999999999999</v>
      </c>
      <c r="G50" s="16"/>
      <c r="H50" s="16"/>
      <c r="I50" s="16"/>
    </row>
    <row r="51" spans="1:10" ht="15">
      <c r="A51" s="126" t="s">
        <v>107</v>
      </c>
      <c r="B51" s="113">
        <v>1.0089999999999999</v>
      </c>
      <c r="C51" s="9">
        <f t="shared" ref="C51:C59" si="0">C50*B51</f>
        <v>25.545357499999998</v>
      </c>
      <c r="E51" s="16"/>
      <c r="F51" s="55">
        <f t="shared" ref="F51:F59" si="1">F50*B51</f>
        <v>1.0218142999999997</v>
      </c>
      <c r="G51" s="16"/>
      <c r="H51" s="16"/>
      <c r="I51" s="16"/>
    </row>
    <row r="52" spans="1:10" ht="15">
      <c r="A52" s="53" t="s">
        <v>53</v>
      </c>
      <c r="B52" s="61">
        <v>1.0043</v>
      </c>
      <c r="C52" s="34">
        <f t="shared" si="0"/>
        <v>25.655202537249998</v>
      </c>
      <c r="E52" s="16"/>
      <c r="F52" s="55">
        <f t="shared" si="1"/>
        <v>1.0262081014899997</v>
      </c>
      <c r="G52" s="16"/>
      <c r="H52" s="16"/>
      <c r="I52" s="16"/>
    </row>
    <row r="53" spans="1:10" ht="15">
      <c r="A53" s="35" t="s">
        <v>54</v>
      </c>
      <c r="B53" s="113">
        <v>1.0061</v>
      </c>
      <c r="C53" s="18">
        <f t="shared" si="0"/>
        <v>25.811699272727225</v>
      </c>
      <c r="E53" s="16"/>
      <c r="F53" s="55">
        <f t="shared" si="1"/>
        <v>1.0324679709090887</v>
      </c>
      <c r="G53" s="16"/>
      <c r="H53" s="16"/>
      <c r="I53" s="16"/>
    </row>
    <row r="54" spans="1:10" ht="15">
      <c r="A54" s="53" t="s">
        <v>55</v>
      </c>
      <c r="B54" s="61">
        <v>1.0078</v>
      </c>
      <c r="C54" s="34">
        <f t="shared" si="0"/>
        <v>26.013030527054497</v>
      </c>
      <c r="E54" s="16"/>
      <c r="F54" s="55">
        <f t="shared" si="1"/>
        <v>1.0405212210821797</v>
      </c>
      <c r="G54" s="16"/>
      <c r="H54" s="16"/>
      <c r="I54" s="16"/>
    </row>
    <row r="55" spans="1:10" ht="15">
      <c r="A55" s="35" t="s">
        <v>56</v>
      </c>
      <c r="B55" s="113">
        <v>1.0035000000000001</v>
      </c>
      <c r="C55" s="18">
        <f t="shared" si="0"/>
        <v>26.104076133899188</v>
      </c>
      <c r="E55" s="16"/>
      <c r="F55" s="55">
        <f t="shared" si="1"/>
        <v>1.0441630453559674</v>
      </c>
      <c r="G55" s="16"/>
      <c r="H55" s="16"/>
      <c r="I55" s="16"/>
    </row>
    <row r="56" spans="1:10" ht="15">
      <c r="A56" s="53" t="s">
        <v>57</v>
      </c>
      <c r="B56" s="61">
        <v>1.0052000000000001</v>
      </c>
      <c r="C56" s="34">
        <f t="shared" si="0"/>
        <v>26.239817329795468</v>
      </c>
      <c r="E56" s="16"/>
      <c r="F56" s="55">
        <f t="shared" si="1"/>
        <v>1.0495926931918185</v>
      </c>
      <c r="G56" s="16"/>
      <c r="H56" s="16"/>
      <c r="I56" s="16"/>
    </row>
    <row r="57" spans="1:10" ht="15">
      <c r="A57" s="35" t="s">
        <v>58</v>
      </c>
      <c r="B57" s="113">
        <v>1.0044</v>
      </c>
      <c r="C57" s="18">
        <f t="shared" si="0"/>
        <v>26.355272526046566</v>
      </c>
      <c r="F57" s="55">
        <f t="shared" si="1"/>
        <v>1.0542109010418623</v>
      </c>
      <c r="G57" s="16"/>
      <c r="H57" s="16"/>
      <c r="I57" s="16"/>
    </row>
    <row r="58" spans="1:10" ht="15">
      <c r="A58" s="53" t="s">
        <v>59</v>
      </c>
      <c r="B58" s="61">
        <v>1.008</v>
      </c>
      <c r="C58" s="34">
        <f t="shared" si="0"/>
        <v>26.56611470625494</v>
      </c>
      <c r="F58" s="55">
        <f t="shared" si="1"/>
        <v>1.0626445882501971</v>
      </c>
    </row>
    <row r="59" spans="1:10" ht="15">
      <c r="A59" s="57" t="s">
        <v>60</v>
      </c>
      <c r="B59" s="114">
        <v>1.0025999999999999</v>
      </c>
      <c r="C59" s="59">
        <f t="shared" si="0"/>
        <v>26.635186604491199</v>
      </c>
      <c r="E59" s="28" t="s">
        <v>108</v>
      </c>
      <c r="F59" s="55">
        <f t="shared" si="1"/>
        <v>1.0654074641796476</v>
      </c>
    </row>
    <row r="60" spans="1:10" ht="15">
      <c r="A60" s="68" t="s">
        <v>26</v>
      </c>
      <c r="B60" s="70" t="s">
        <v>98</v>
      </c>
      <c r="C60" s="71">
        <f>C31</f>
        <v>26.635186604491189</v>
      </c>
    </row>
    <row r="61" spans="1:10" ht="15">
      <c r="A61" s="68" t="s">
        <v>22</v>
      </c>
      <c r="B61" s="127">
        <v>0.1</v>
      </c>
      <c r="C61" s="34">
        <f>C33</f>
        <v>2.3971667944042068</v>
      </c>
    </row>
    <row r="62" spans="1:10">
      <c r="A62" s="53" t="s">
        <v>101</v>
      </c>
      <c r="B62" s="107"/>
      <c r="C62" s="71">
        <f>C60+C61</f>
        <v>29.032353398895395</v>
      </c>
    </row>
    <row r="63" spans="1:10" ht="15">
      <c r="A63" s="68" t="s">
        <v>29</v>
      </c>
      <c r="B63" s="108" t="s">
        <v>99</v>
      </c>
      <c r="C63" s="71">
        <f>C35</f>
        <v>2.9032353398895396</v>
      </c>
    </row>
    <row r="64" spans="1:10" ht="15">
      <c r="A64" s="72" t="s">
        <v>40</v>
      </c>
      <c r="B64" s="38"/>
      <c r="C64" s="39">
        <f>C62+C63</f>
        <v>31.935588738784936</v>
      </c>
    </row>
    <row r="66" spans="1:1">
      <c r="A66" s="96"/>
    </row>
  </sheetData>
  <mergeCells count="18">
    <mergeCell ref="A27:C27"/>
    <mergeCell ref="A28:C28"/>
    <mergeCell ref="A38:C38"/>
    <mergeCell ref="A44:C44"/>
    <mergeCell ref="A45:C45"/>
    <mergeCell ref="A46:C46"/>
    <mergeCell ref="A7:C7"/>
    <mergeCell ref="A8:C8"/>
    <mergeCell ref="A11:C11"/>
    <mergeCell ref="A12:C12"/>
    <mergeCell ref="A13:C13"/>
    <mergeCell ref="A14:C14"/>
    <mergeCell ref="A1:AMJ1"/>
    <mergeCell ref="A2:C2"/>
    <mergeCell ref="A3:C3"/>
    <mergeCell ref="A4:C4"/>
    <mergeCell ref="A5:C5"/>
    <mergeCell ref="A6:C6"/>
  </mergeCells>
  <pageMargins left="0" right="0" top="0.39370078740157477" bottom="0.39370078740157477" header="0" footer="0"/>
  <headerFooter>
    <oddHeader>&amp;C&amp;A</oddHeader>
    <oddFooter>&amp;CPágina &amp;P</oddFoot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67"/>
  <sheetViews>
    <sheetView workbookViewId="0"/>
  </sheetViews>
  <sheetFormatPr defaultRowHeight="12.75"/>
  <cols>
    <col min="1" max="1" width="35.5" customWidth="1"/>
    <col min="2" max="2" width="22" customWidth="1"/>
    <col min="3" max="3" width="53.5" customWidth="1"/>
    <col min="4" max="4" width="20.625" customWidth="1"/>
    <col min="5" max="5" width="12.625" customWidth="1"/>
    <col min="6" max="6" width="19.625" customWidth="1"/>
    <col min="7" max="7" width="14.625" customWidth="1"/>
    <col min="8" max="8" width="14" customWidth="1"/>
    <col min="9" max="1024" width="10" customWidth="1"/>
  </cols>
  <sheetData>
    <row r="1" spans="1:1024" ht="12.75" customHeight="1">
      <c r="A1" s="76" t="s">
        <v>109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</row>
    <row r="2" spans="1:1024" ht="57" customHeight="1">
      <c r="A2" s="77"/>
      <c r="B2" s="77"/>
      <c r="C2" s="77"/>
    </row>
    <row r="3" spans="1:1024" ht="15">
      <c r="A3" s="78" t="s">
        <v>1</v>
      </c>
      <c r="B3" s="78"/>
      <c r="C3" s="78"/>
    </row>
    <row r="4" spans="1:1024" ht="14.25">
      <c r="A4" s="79"/>
      <c r="B4" s="79"/>
      <c r="C4" s="79"/>
    </row>
    <row r="5" spans="1:1024" ht="15">
      <c r="A5" s="80" t="s">
        <v>2</v>
      </c>
      <c r="B5" s="80"/>
      <c r="C5" s="80"/>
    </row>
    <row r="6" spans="1:1024" ht="15">
      <c r="A6" s="81" t="s">
        <v>3</v>
      </c>
      <c r="B6" s="81"/>
      <c r="C6" s="81"/>
    </row>
    <row r="7" spans="1:1024" ht="15">
      <c r="A7" s="81" t="s">
        <v>4</v>
      </c>
      <c r="B7" s="81"/>
      <c r="C7" s="81"/>
    </row>
    <row r="8" spans="1:1024" ht="15">
      <c r="A8" s="1" t="s">
        <v>5</v>
      </c>
      <c r="B8" s="2"/>
      <c r="C8" s="3"/>
    </row>
    <row r="9" spans="1:1024" ht="15">
      <c r="A9" s="1" t="s">
        <v>6</v>
      </c>
      <c r="B9" s="2"/>
      <c r="C9" s="3"/>
    </row>
    <row r="10" spans="1:1024" ht="15">
      <c r="A10" s="82" t="s">
        <v>7</v>
      </c>
      <c r="B10" s="82"/>
      <c r="C10" s="82"/>
    </row>
    <row r="11" spans="1:1024" ht="15">
      <c r="A11" s="83" t="s">
        <v>8</v>
      </c>
      <c r="B11" s="83"/>
      <c r="C11" s="83"/>
    </row>
    <row r="12" spans="1:1024" ht="14.25">
      <c r="A12" s="77"/>
      <c r="B12" s="77"/>
      <c r="C12" s="77"/>
    </row>
    <row r="13" spans="1:1024" ht="15">
      <c r="A13" s="84" t="s">
        <v>9</v>
      </c>
      <c r="B13" s="84"/>
      <c r="C13" s="84"/>
      <c r="G13" s="16" t="s">
        <v>110</v>
      </c>
      <c r="H13" s="55"/>
    </row>
    <row r="14" spans="1:1024" ht="15">
      <c r="A14" s="4" t="s">
        <v>10</v>
      </c>
      <c r="B14" s="5"/>
      <c r="C14" s="6">
        <v>42370</v>
      </c>
      <c r="G14" s="95" t="s">
        <v>76</v>
      </c>
      <c r="H14" s="95" t="s">
        <v>77</v>
      </c>
    </row>
    <row r="15" spans="1:1024" ht="15">
      <c r="A15" s="7" t="s">
        <v>11</v>
      </c>
      <c r="B15" s="8"/>
      <c r="C15" s="9">
        <v>500</v>
      </c>
      <c r="F15" s="129" t="s">
        <v>111</v>
      </c>
      <c r="G15" s="55">
        <v>1.0145</v>
      </c>
      <c r="H15" s="98">
        <f t="shared" ref="H15:H22" si="0">G15-1</f>
        <v>1.4499999999999957E-2</v>
      </c>
    </row>
    <row r="16" spans="1:1024" ht="15">
      <c r="A16" s="10" t="s">
        <v>12</v>
      </c>
      <c r="B16" s="11"/>
      <c r="C16" s="12">
        <v>42401</v>
      </c>
      <c r="F16" s="129" t="s">
        <v>112</v>
      </c>
      <c r="G16" s="55">
        <v>1.0116000000000001</v>
      </c>
      <c r="H16" s="98">
        <f t="shared" si="0"/>
        <v>1.1600000000000055E-2</v>
      </c>
    </row>
    <row r="17" spans="1:10" ht="15">
      <c r="A17" s="7" t="s">
        <v>13</v>
      </c>
      <c r="B17" s="8"/>
      <c r="C17" s="13">
        <v>42430</v>
      </c>
      <c r="F17" s="129" t="s">
        <v>113</v>
      </c>
      <c r="G17" s="55">
        <v>1.0105999999999999</v>
      </c>
      <c r="H17" s="98">
        <f t="shared" si="0"/>
        <v>1.0599999999999943E-2</v>
      </c>
    </row>
    <row r="18" spans="1:10" ht="15">
      <c r="A18" s="10" t="s">
        <v>14</v>
      </c>
      <c r="B18" s="11"/>
      <c r="C18" s="14" t="s">
        <v>15</v>
      </c>
      <c r="F18" s="129" t="s">
        <v>114</v>
      </c>
      <c r="G18" s="55">
        <v>1.0111000000000001</v>
      </c>
      <c r="H18" s="98">
        <f t="shared" si="0"/>
        <v>1.110000000000011E-2</v>
      </c>
    </row>
    <row r="19" spans="1:10" ht="15">
      <c r="A19" s="7" t="s">
        <v>16</v>
      </c>
      <c r="B19" s="8"/>
      <c r="C19" s="15" t="s">
        <v>17</v>
      </c>
      <c r="F19" s="129" t="s">
        <v>115</v>
      </c>
      <c r="G19" s="55">
        <v>1.0116000000000001</v>
      </c>
      <c r="H19" s="98">
        <f t="shared" si="0"/>
        <v>1.1600000000000055E-2</v>
      </c>
      <c r="I19" s="16"/>
    </row>
    <row r="20" spans="1:10" ht="15">
      <c r="A20" s="10" t="s">
        <v>18</v>
      </c>
      <c r="B20" s="11"/>
      <c r="C20" s="14" t="s">
        <v>64</v>
      </c>
      <c r="D20" s="16"/>
      <c r="E20" s="16"/>
      <c r="F20" s="129" t="s">
        <v>83</v>
      </c>
      <c r="G20" s="55">
        <v>1.0111000000000001</v>
      </c>
      <c r="H20" s="98">
        <f t="shared" si="0"/>
        <v>1.110000000000011E-2</v>
      </c>
      <c r="I20" s="16"/>
    </row>
    <row r="21" spans="1:10" ht="15">
      <c r="A21" s="7" t="s">
        <v>20</v>
      </c>
      <c r="B21" s="8"/>
      <c r="C21" s="9">
        <v>1000</v>
      </c>
      <c r="F21" s="129" t="s">
        <v>84</v>
      </c>
      <c r="G21" s="55">
        <v>1.0122</v>
      </c>
      <c r="H21" s="98">
        <f t="shared" si="0"/>
        <v>1.2199999999999989E-2</v>
      </c>
      <c r="I21" s="26"/>
    </row>
    <row r="22" spans="1:10" ht="15">
      <c r="A22" s="10" t="s">
        <v>21</v>
      </c>
      <c r="B22" s="11"/>
      <c r="C22" s="12">
        <v>42430</v>
      </c>
      <c r="F22" s="129" t="s">
        <v>85</v>
      </c>
      <c r="G22" s="55">
        <v>1.0111000000000001</v>
      </c>
      <c r="H22" s="98">
        <f t="shared" si="0"/>
        <v>1.110000000000011E-2</v>
      </c>
      <c r="I22" s="16"/>
    </row>
    <row r="23" spans="1:10" ht="15">
      <c r="A23" s="7" t="s">
        <v>22</v>
      </c>
      <c r="B23" s="8"/>
      <c r="C23" s="130" t="s">
        <v>116</v>
      </c>
      <c r="F23" s="129"/>
      <c r="G23" s="55"/>
      <c r="H23" s="98"/>
      <c r="I23" s="16"/>
    </row>
    <row r="24" spans="1:10" ht="15">
      <c r="A24" s="10" t="s">
        <v>26</v>
      </c>
      <c r="B24" s="11"/>
      <c r="C24" s="34" t="s">
        <v>117</v>
      </c>
      <c r="D24" s="19">
        <v>200</v>
      </c>
      <c r="F24" s="129" t="s">
        <v>86</v>
      </c>
      <c r="G24" s="55">
        <v>1.0105</v>
      </c>
      <c r="H24" s="98">
        <f>G24-1</f>
        <v>1.0499999999999954E-2</v>
      </c>
      <c r="I24" s="16"/>
    </row>
    <row r="25" spans="1:10" ht="15">
      <c r="A25" s="7" t="s">
        <v>29</v>
      </c>
      <c r="B25" s="8"/>
      <c r="C25" s="15" t="s">
        <v>30</v>
      </c>
      <c r="D25" s="21">
        <v>0.05</v>
      </c>
      <c r="F25" s="129" t="s">
        <v>87</v>
      </c>
      <c r="G25" s="16"/>
      <c r="H25" s="98">
        <v>0.01</v>
      </c>
      <c r="I25" s="16"/>
      <c r="J25" s="17"/>
    </row>
    <row r="26" spans="1:10" ht="15.75">
      <c r="A26" s="23" t="s">
        <v>31</v>
      </c>
      <c r="B26" s="24"/>
      <c r="C26" s="25">
        <v>42681</v>
      </c>
      <c r="D26" s="16"/>
      <c r="E26" s="19"/>
      <c r="F26" s="131"/>
      <c r="G26" s="16" t="s">
        <v>118</v>
      </c>
      <c r="H26" s="98">
        <f>SUM(H15:H25)</f>
        <v>0.11430000000000028</v>
      </c>
      <c r="I26" s="16"/>
      <c r="J26" s="16"/>
    </row>
    <row r="27" spans="1:10" ht="15">
      <c r="E27" s="21"/>
      <c r="J27" s="16"/>
    </row>
    <row r="28" spans="1:10" ht="15">
      <c r="A28" s="80" t="s">
        <v>32</v>
      </c>
      <c r="B28" s="80"/>
      <c r="C28" s="80"/>
      <c r="J28" s="16"/>
    </row>
    <row r="29" spans="1:10" ht="15">
      <c r="A29" s="29" t="s">
        <v>33</v>
      </c>
      <c r="B29" s="11"/>
      <c r="C29" s="30">
        <v>1000</v>
      </c>
      <c r="J29" s="16"/>
    </row>
    <row r="30" spans="1:10" ht="15">
      <c r="A30" s="7" t="s">
        <v>67</v>
      </c>
      <c r="B30" s="8"/>
      <c r="C30" s="132">
        <f>G57</f>
        <v>8.8200000000000264E-2</v>
      </c>
      <c r="J30" s="16"/>
    </row>
    <row r="31" spans="1:10" ht="15">
      <c r="A31" s="10" t="s">
        <v>119</v>
      </c>
      <c r="B31" s="11"/>
      <c r="C31" s="34">
        <f>C29*C30</f>
        <v>88.200000000000259</v>
      </c>
      <c r="J31" s="16"/>
    </row>
    <row r="32" spans="1:10" ht="15">
      <c r="A32" s="7" t="s">
        <v>35</v>
      </c>
      <c r="B32" s="133"/>
      <c r="C32" s="9">
        <f>(C29*C30)+C29</f>
        <v>1088.2000000000003</v>
      </c>
      <c r="H32" s="16"/>
      <c r="I32" s="16"/>
      <c r="J32" s="16"/>
    </row>
    <row r="33" spans="1:11" ht="15">
      <c r="A33" s="72" t="s">
        <v>40</v>
      </c>
      <c r="B33" s="38"/>
      <c r="C33" s="39">
        <f>C32</f>
        <v>1088.2000000000003</v>
      </c>
      <c r="H33" s="16"/>
      <c r="I33" s="16"/>
      <c r="J33" s="16"/>
    </row>
    <row r="34" spans="1:11" ht="15">
      <c r="A34" s="41"/>
      <c r="B34" s="41"/>
      <c r="C34" s="42"/>
      <c r="D34" s="40"/>
      <c r="E34" s="40"/>
      <c r="F34" s="134"/>
      <c r="G34" s="134"/>
      <c r="H34" s="134"/>
      <c r="I34" s="134"/>
      <c r="J34" s="134"/>
      <c r="K34" s="134"/>
    </row>
    <row r="35" spans="1:11" ht="15">
      <c r="A35" s="86" t="s">
        <v>41</v>
      </c>
      <c r="B35" s="86"/>
      <c r="C35" s="86"/>
      <c r="F35" s="135"/>
      <c r="G35" s="135"/>
      <c r="H35" s="135"/>
      <c r="I35" s="135"/>
      <c r="J35" s="135"/>
      <c r="K35" s="135"/>
    </row>
    <row r="36" spans="1:11" ht="15">
      <c r="A36" s="43" t="s">
        <v>69</v>
      </c>
      <c r="B36" s="44"/>
      <c r="C36" s="45"/>
      <c r="F36" s="136"/>
      <c r="G36" s="136"/>
      <c r="H36" s="136"/>
      <c r="I36" s="136"/>
      <c r="J36" s="136"/>
      <c r="K36" s="136"/>
    </row>
    <row r="37" spans="1:11" ht="15">
      <c r="A37" s="46"/>
      <c r="B37" s="47"/>
      <c r="C37" s="47"/>
      <c r="F37" s="136"/>
      <c r="G37" s="136"/>
      <c r="H37" s="136"/>
      <c r="I37" s="136"/>
      <c r="J37" s="136"/>
      <c r="K37" s="136"/>
    </row>
    <row r="38" spans="1:11" ht="15">
      <c r="A38" s="48" t="s">
        <v>120</v>
      </c>
      <c r="B38" s="24"/>
      <c r="C38" s="49"/>
      <c r="F38" s="136"/>
      <c r="G38" s="136"/>
      <c r="H38" s="136"/>
      <c r="I38" s="136"/>
      <c r="J38" s="136"/>
      <c r="K38" s="136"/>
    </row>
    <row r="39" spans="1:11" ht="15">
      <c r="A39" s="41"/>
      <c r="B39" s="41"/>
      <c r="C39" s="42"/>
      <c r="F39" s="136"/>
      <c r="G39" s="136"/>
      <c r="H39" s="136"/>
      <c r="I39" s="136"/>
      <c r="J39" s="136"/>
      <c r="K39" s="136"/>
    </row>
    <row r="40" spans="1:11" ht="15">
      <c r="A40" s="41" t="s">
        <v>121</v>
      </c>
      <c r="B40" s="41"/>
      <c r="C40" s="42"/>
      <c r="F40" s="136"/>
      <c r="G40" s="136"/>
      <c r="H40" s="136"/>
      <c r="I40" s="136"/>
      <c r="J40" s="136"/>
      <c r="K40" s="136"/>
    </row>
    <row r="41" spans="1:11" ht="15">
      <c r="A41" s="79"/>
      <c r="B41" s="79"/>
      <c r="C41" s="79"/>
      <c r="F41" s="136"/>
      <c r="G41" s="136"/>
      <c r="H41" s="136"/>
      <c r="I41" s="136"/>
      <c r="J41" s="136"/>
      <c r="K41" s="136"/>
    </row>
    <row r="42" spans="1:11" ht="15">
      <c r="A42" s="80" t="s">
        <v>45</v>
      </c>
      <c r="B42" s="80"/>
      <c r="C42" s="80"/>
      <c r="F42" s="136"/>
      <c r="G42" s="136"/>
      <c r="H42" s="136"/>
      <c r="I42" s="136"/>
      <c r="J42" s="136"/>
      <c r="K42" s="136"/>
    </row>
    <row r="43" spans="1:11" ht="15">
      <c r="A43" s="80" t="s">
        <v>46</v>
      </c>
      <c r="B43" s="80"/>
      <c r="C43" s="80"/>
      <c r="F43" s="136"/>
      <c r="G43" s="136"/>
      <c r="H43" s="136"/>
      <c r="I43" s="136"/>
      <c r="J43" s="136"/>
      <c r="K43" s="136"/>
    </row>
    <row r="44" spans="1:11" ht="15">
      <c r="A44" s="29" t="s">
        <v>33</v>
      </c>
      <c r="B44" s="41"/>
      <c r="C44" s="30">
        <v>1000</v>
      </c>
      <c r="F44" s="136"/>
      <c r="G44" s="136"/>
      <c r="H44" s="136"/>
      <c r="I44" s="136"/>
      <c r="J44" s="136"/>
      <c r="K44" s="136"/>
    </row>
    <row r="45" spans="1:11" ht="15">
      <c r="A45" s="29" t="s">
        <v>47</v>
      </c>
      <c r="B45" s="41"/>
      <c r="C45" s="14" t="s">
        <v>72</v>
      </c>
      <c r="F45" s="136"/>
      <c r="G45" s="136"/>
      <c r="H45" s="136"/>
      <c r="I45" s="136"/>
      <c r="J45" s="136"/>
      <c r="K45" s="136"/>
    </row>
    <row r="46" spans="1:11" ht="15">
      <c r="A46" s="37" t="s">
        <v>73</v>
      </c>
      <c r="B46" s="93" t="s">
        <v>74</v>
      </c>
      <c r="C46" s="94" t="s">
        <v>75</v>
      </c>
      <c r="D46" s="16"/>
      <c r="E46" s="16"/>
      <c r="F46" s="95" t="s">
        <v>76</v>
      </c>
      <c r="G46" s="95" t="s">
        <v>77</v>
      </c>
      <c r="H46" s="52"/>
      <c r="I46" s="52"/>
    </row>
    <row r="47" spans="1:11" ht="15">
      <c r="A47" s="53">
        <v>42461</v>
      </c>
      <c r="B47" s="96">
        <v>42491</v>
      </c>
      <c r="C47" s="97">
        <f t="shared" ref="C47:C53" si="1">G47</f>
        <v>1.0599999999999943E-2</v>
      </c>
      <c r="D47" s="16"/>
      <c r="E47" s="16"/>
      <c r="F47" s="55">
        <v>1.0105999999999999</v>
      </c>
      <c r="G47" s="98">
        <f t="shared" ref="G47:G53" si="2">F47-1</f>
        <v>1.0599999999999943E-2</v>
      </c>
      <c r="H47" s="16"/>
      <c r="I47" s="16"/>
      <c r="J47" s="52"/>
    </row>
    <row r="48" spans="1:11" ht="15">
      <c r="A48" s="35">
        <v>42491</v>
      </c>
      <c r="B48" s="99">
        <v>42522</v>
      </c>
      <c r="C48" s="100">
        <f t="shared" si="1"/>
        <v>1.110000000000011E-2</v>
      </c>
      <c r="D48" s="16"/>
      <c r="E48" s="16"/>
      <c r="F48" s="55">
        <v>1.0111000000000001</v>
      </c>
      <c r="G48" s="98">
        <f t="shared" si="2"/>
        <v>1.110000000000011E-2</v>
      </c>
      <c r="H48" s="16"/>
      <c r="I48" s="16"/>
      <c r="J48" s="16"/>
    </row>
    <row r="49" spans="1:10" ht="15">
      <c r="A49" s="53">
        <v>42522</v>
      </c>
      <c r="B49" s="96">
        <v>42552</v>
      </c>
      <c r="C49" s="97">
        <f t="shared" si="1"/>
        <v>1.1600000000000055E-2</v>
      </c>
      <c r="D49" s="16"/>
      <c r="E49" s="16"/>
      <c r="F49" s="55">
        <v>1.0116000000000001</v>
      </c>
      <c r="G49" s="98">
        <f t="shared" si="2"/>
        <v>1.1600000000000055E-2</v>
      </c>
      <c r="H49" s="16"/>
      <c r="I49" s="16"/>
      <c r="J49" s="16"/>
    </row>
    <row r="50" spans="1:10" ht="15">
      <c r="A50" s="35">
        <v>42552</v>
      </c>
      <c r="B50" s="99">
        <v>42583</v>
      </c>
      <c r="C50" s="100">
        <f t="shared" si="1"/>
        <v>1.110000000000011E-2</v>
      </c>
      <c r="D50" s="16"/>
      <c r="E50" s="16"/>
      <c r="F50" s="55">
        <v>1.0111000000000001</v>
      </c>
      <c r="G50" s="98">
        <f t="shared" si="2"/>
        <v>1.110000000000011E-2</v>
      </c>
      <c r="H50" s="16"/>
      <c r="I50" s="16"/>
      <c r="J50" s="16"/>
    </row>
    <row r="51" spans="1:10" ht="15">
      <c r="A51" s="53">
        <v>42583</v>
      </c>
      <c r="B51" s="96">
        <v>42614</v>
      </c>
      <c r="C51" s="97">
        <f t="shared" si="1"/>
        <v>1.2199999999999989E-2</v>
      </c>
      <c r="D51" s="16"/>
      <c r="E51" s="16"/>
      <c r="F51" s="55">
        <v>1.0122</v>
      </c>
      <c r="G51" s="98">
        <f t="shared" si="2"/>
        <v>1.2199999999999989E-2</v>
      </c>
      <c r="H51" s="16"/>
      <c r="I51" s="16"/>
      <c r="J51" s="16"/>
    </row>
    <row r="52" spans="1:10" ht="15">
      <c r="A52" s="35">
        <v>42614</v>
      </c>
      <c r="B52" s="99">
        <v>42644</v>
      </c>
      <c r="C52" s="100">
        <f t="shared" si="1"/>
        <v>1.110000000000011E-2</v>
      </c>
      <c r="D52" s="16"/>
      <c r="E52" s="16"/>
      <c r="F52" s="55">
        <v>1.0111000000000001</v>
      </c>
      <c r="G52" s="98">
        <f t="shared" si="2"/>
        <v>1.110000000000011E-2</v>
      </c>
      <c r="H52" s="16"/>
      <c r="I52" s="16"/>
      <c r="J52" s="16"/>
    </row>
    <row r="53" spans="1:10" ht="15">
      <c r="A53" s="53">
        <v>42644</v>
      </c>
      <c r="B53" s="96">
        <v>42675</v>
      </c>
      <c r="C53" s="97">
        <f t="shared" si="1"/>
        <v>1.0499999999999954E-2</v>
      </c>
      <c r="D53" s="28"/>
      <c r="E53" s="28"/>
      <c r="F53" s="55">
        <v>1.0105</v>
      </c>
      <c r="G53" s="98">
        <f t="shared" si="2"/>
        <v>1.0499999999999954E-2</v>
      </c>
      <c r="H53" s="16"/>
      <c r="I53" s="16"/>
      <c r="J53" s="16"/>
    </row>
    <row r="54" spans="1:10" ht="15">
      <c r="A54" s="57">
        <v>42675</v>
      </c>
      <c r="B54" s="137">
        <v>42704</v>
      </c>
      <c r="C54" s="138">
        <v>0.01</v>
      </c>
      <c r="G54" s="98">
        <f>C54</f>
        <v>0.01</v>
      </c>
      <c r="H54" s="16"/>
      <c r="I54" s="16"/>
      <c r="J54" s="16"/>
    </row>
    <row r="55" spans="1:10" ht="15">
      <c r="A55" s="72" t="s">
        <v>40</v>
      </c>
      <c r="B55" s="24"/>
      <c r="C55" s="103">
        <f>SUM(C47:C54)</f>
        <v>8.8200000000000264E-2</v>
      </c>
      <c r="G55" s="98"/>
      <c r="H55" s="16"/>
      <c r="I55" s="16"/>
      <c r="J55" s="16"/>
    </row>
    <row r="56" spans="1:10" ht="15">
      <c r="A56" s="53" t="s">
        <v>119</v>
      </c>
      <c r="B56" s="11"/>
      <c r="C56" s="30">
        <f>C29*C30</f>
        <v>88.200000000000259</v>
      </c>
      <c r="D56" s="139"/>
      <c r="E56" s="139"/>
      <c r="F56" s="139"/>
      <c r="G56" s="98"/>
      <c r="H56" s="16"/>
      <c r="I56" s="16"/>
      <c r="J56" s="16"/>
    </row>
    <row r="57" spans="1:10" ht="15">
      <c r="A57" s="29" t="s">
        <v>33</v>
      </c>
      <c r="B57" s="140"/>
      <c r="C57" s="30">
        <f>C32</f>
        <v>1088.2000000000003</v>
      </c>
      <c r="F57" s="28" t="s">
        <v>78</v>
      </c>
      <c r="G57" s="98">
        <f>SUM(G47:G54)</f>
        <v>8.8200000000000264E-2</v>
      </c>
      <c r="H57" s="16"/>
      <c r="I57" s="16"/>
      <c r="J57" s="16"/>
    </row>
    <row r="58" spans="1:10" ht="15">
      <c r="A58" s="72" t="s">
        <v>40</v>
      </c>
      <c r="B58" s="38"/>
      <c r="C58" s="39">
        <f>C32</f>
        <v>1088.2000000000003</v>
      </c>
    </row>
    <row r="59" spans="1:10" ht="14.25"/>
    <row r="60" spans="1:10" ht="14.25"/>
    <row r="61" spans="1:10" ht="15">
      <c r="D61" s="73"/>
      <c r="E61" s="73"/>
      <c r="F61" s="16"/>
      <c r="G61" s="40"/>
    </row>
    <row r="62" spans="1:10" ht="15">
      <c r="D62" s="74"/>
      <c r="E62" s="74"/>
      <c r="F62" s="16"/>
      <c r="G62" s="40"/>
    </row>
    <row r="63" spans="1:10" ht="15">
      <c r="D63" s="74"/>
      <c r="E63" s="74"/>
      <c r="F63" s="16"/>
      <c r="G63" s="40"/>
    </row>
    <row r="64" spans="1:10" ht="15">
      <c r="D64" s="74"/>
      <c r="E64" s="74"/>
      <c r="F64" s="16"/>
      <c r="G64" s="16"/>
    </row>
    <row r="65" spans="4:7" ht="15">
      <c r="D65" s="74"/>
      <c r="E65" s="74"/>
      <c r="F65" s="16"/>
      <c r="G65" s="40"/>
    </row>
    <row r="66" spans="4:7" ht="15">
      <c r="D66" s="74"/>
      <c r="E66" s="74"/>
      <c r="F66" s="16"/>
      <c r="G66" s="40"/>
    </row>
    <row r="67" spans="4:7" ht="14.25">
      <c r="G67" s="75"/>
    </row>
  </sheetData>
  <mergeCells count="16">
    <mergeCell ref="A35:C35"/>
    <mergeCell ref="A41:C41"/>
    <mergeCell ref="A42:C42"/>
    <mergeCell ref="A43:C43"/>
    <mergeCell ref="A7:C7"/>
    <mergeCell ref="A10:C10"/>
    <mergeCell ref="A11:C11"/>
    <mergeCell ref="A12:C12"/>
    <mergeCell ref="A13:C13"/>
    <mergeCell ref="A28:C28"/>
    <mergeCell ref="A1:AMJ1"/>
    <mergeCell ref="A2:C2"/>
    <mergeCell ref="A3:C3"/>
    <mergeCell ref="A4:C4"/>
    <mergeCell ref="A5:C5"/>
    <mergeCell ref="A6:C6"/>
  </mergeCells>
  <pageMargins left="0" right="0" top="0.39370078740157477" bottom="0.39370078740157477" header="0" footer="0"/>
  <headerFooter>
    <oddHeader>&amp;C&amp;A</oddHeader>
    <oddFooter>&amp;CPágina &amp;P</oddFooter>
  </headerFooter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12"/>
  <sheetViews>
    <sheetView workbookViewId="0"/>
  </sheetViews>
  <sheetFormatPr defaultRowHeight="12.75"/>
  <cols>
    <col min="1" max="1" width="34.625" customWidth="1"/>
    <col min="2" max="2" width="28.125" customWidth="1"/>
    <col min="3" max="3" width="53.5" customWidth="1"/>
    <col min="4" max="4" width="20.625" customWidth="1"/>
    <col min="5" max="5" width="12.625" customWidth="1"/>
    <col min="6" max="6" width="19.625" customWidth="1"/>
    <col min="7" max="7" width="14.625" customWidth="1"/>
    <col min="8" max="8" width="14" customWidth="1"/>
    <col min="9" max="1024" width="10" customWidth="1"/>
  </cols>
  <sheetData>
    <row r="1" spans="1:1024" ht="12.75" customHeight="1">
      <c r="A1" s="76" t="s">
        <v>122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</row>
    <row r="2" spans="1:1024" ht="57" customHeight="1">
      <c r="A2" s="77"/>
      <c r="B2" s="77"/>
      <c r="C2" s="77"/>
    </row>
    <row r="3" spans="1:1024" ht="15">
      <c r="A3" s="78" t="s">
        <v>1</v>
      </c>
      <c r="B3" s="78"/>
      <c r="C3" s="78"/>
    </row>
    <row r="4" spans="1:1024" ht="14.25">
      <c r="A4" s="79"/>
      <c r="B4" s="79"/>
      <c r="C4" s="79"/>
    </row>
    <row r="5" spans="1:1024" ht="15">
      <c r="A5" s="80" t="s">
        <v>2</v>
      </c>
      <c r="B5" s="80"/>
      <c r="C5" s="80"/>
      <c r="D5" s="27"/>
    </row>
    <row r="6" spans="1:1024" ht="15">
      <c r="A6" s="81" t="s">
        <v>3</v>
      </c>
      <c r="B6" s="81"/>
      <c r="C6" s="81"/>
    </row>
    <row r="7" spans="1:1024" ht="15">
      <c r="A7" s="81" t="s">
        <v>4</v>
      </c>
      <c r="B7" s="81"/>
      <c r="C7" s="81"/>
    </row>
    <row r="8" spans="1:1024" ht="15">
      <c r="A8" s="1" t="s">
        <v>5</v>
      </c>
      <c r="B8" s="2"/>
      <c r="C8" s="3"/>
    </row>
    <row r="9" spans="1:1024" ht="15">
      <c r="A9" s="1" t="s">
        <v>6</v>
      </c>
      <c r="B9" s="2"/>
      <c r="C9" s="3"/>
    </row>
    <row r="10" spans="1:1024" ht="15">
      <c r="A10" s="82" t="s">
        <v>7</v>
      </c>
      <c r="B10" s="82"/>
      <c r="C10" s="82"/>
    </row>
    <row r="11" spans="1:1024" ht="15">
      <c r="A11" s="83" t="s">
        <v>8</v>
      </c>
      <c r="B11" s="83"/>
      <c r="C11" s="83"/>
    </row>
    <row r="12" spans="1:1024" ht="14.25">
      <c r="A12" s="77"/>
      <c r="B12" s="77"/>
      <c r="C12" s="77"/>
    </row>
    <row r="13" spans="1:1024" ht="15">
      <c r="A13" s="84" t="s">
        <v>9</v>
      </c>
      <c r="B13" s="84"/>
      <c r="C13" s="84"/>
      <c r="F13" s="16"/>
      <c r="G13" s="16"/>
      <c r="H13" s="16"/>
    </row>
    <row r="14" spans="1:1024" ht="14.25">
      <c r="A14" s="4" t="s">
        <v>10</v>
      </c>
      <c r="B14" s="5"/>
      <c r="C14" s="6">
        <v>42370</v>
      </c>
    </row>
    <row r="15" spans="1:1024" ht="15">
      <c r="A15" s="7" t="s">
        <v>11</v>
      </c>
      <c r="B15" s="8"/>
      <c r="C15" s="9">
        <v>500</v>
      </c>
    </row>
    <row r="16" spans="1:1024" ht="14.25">
      <c r="A16" s="10" t="s">
        <v>12</v>
      </c>
      <c r="B16" s="11"/>
      <c r="C16" s="12">
        <v>42401</v>
      </c>
    </row>
    <row r="17" spans="1:13" ht="14.25">
      <c r="A17" s="7" t="s">
        <v>13</v>
      </c>
      <c r="B17" s="8"/>
      <c r="C17" s="13">
        <v>42430</v>
      </c>
    </row>
    <row r="18" spans="1:13" ht="14.25">
      <c r="A18" s="10" t="s">
        <v>14</v>
      </c>
      <c r="B18" s="11"/>
      <c r="C18" s="14" t="s">
        <v>15</v>
      </c>
    </row>
    <row r="19" spans="1:13" ht="14.25">
      <c r="A19" s="7" t="s">
        <v>16</v>
      </c>
      <c r="B19" s="8"/>
      <c r="C19" s="15" t="s">
        <v>17</v>
      </c>
    </row>
    <row r="20" spans="1:13" ht="15">
      <c r="A20" s="10" t="s">
        <v>18</v>
      </c>
      <c r="B20" s="11"/>
      <c r="C20" s="14" t="s">
        <v>64</v>
      </c>
      <c r="D20" s="16"/>
      <c r="E20" s="16"/>
    </row>
    <row r="21" spans="1:13" ht="15">
      <c r="A21" s="7" t="s">
        <v>20</v>
      </c>
      <c r="B21" s="8"/>
      <c r="C21" s="9">
        <v>1000</v>
      </c>
    </row>
    <row r="22" spans="1:13" ht="14.25">
      <c r="A22" s="10" t="s">
        <v>21</v>
      </c>
      <c r="B22" s="11"/>
      <c r="C22" s="12">
        <v>42430</v>
      </c>
    </row>
    <row r="23" spans="1:13" ht="14.25">
      <c r="A23" s="7" t="s">
        <v>22</v>
      </c>
      <c r="B23" s="8"/>
      <c r="C23" s="130" t="s">
        <v>116</v>
      </c>
    </row>
    <row r="24" spans="1:13" ht="15">
      <c r="A24" s="10" t="s">
        <v>26</v>
      </c>
      <c r="B24" s="11"/>
      <c r="C24" s="34" t="s">
        <v>27</v>
      </c>
      <c r="D24" s="19">
        <v>200</v>
      </c>
      <c r="E24" s="19"/>
      <c r="J24" s="16"/>
    </row>
    <row r="25" spans="1:13" ht="15">
      <c r="A25" s="7" t="s">
        <v>123</v>
      </c>
      <c r="B25" s="8"/>
      <c r="C25" s="141">
        <v>42430</v>
      </c>
      <c r="D25" s="21"/>
      <c r="E25" s="21"/>
      <c r="J25" s="16"/>
    </row>
    <row r="26" spans="1:13" ht="15">
      <c r="A26" s="10" t="s">
        <v>29</v>
      </c>
      <c r="B26" s="11"/>
      <c r="C26" s="14" t="s">
        <v>98</v>
      </c>
      <c r="D26" s="21">
        <v>0.05</v>
      </c>
      <c r="E26" s="21"/>
      <c r="J26" s="16"/>
    </row>
    <row r="27" spans="1:13" ht="15">
      <c r="A27" s="23" t="s">
        <v>31</v>
      </c>
      <c r="B27" s="24"/>
      <c r="C27" s="25">
        <v>42681</v>
      </c>
      <c r="D27" s="16"/>
      <c r="E27" s="16"/>
      <c r="I27" s="26"/>
      <c r="J27" s="26"/>
      <c r="K27" s="27"/>
      <c r="L27" s="27"/>
      <c r="M27" s="27"/>
    </row>
    <row r="28" spans="1:13" ht="15">
      <c r="A28" s="79"/>
      <c r="B28" s="79"/>
      <c r="C28" s="79"/>
      <c r="D28" s="16"/>
      <c r="H28" s="16"/>
      <c r="I28" s="16"/>
      <c r="J28" s="28"/>
    </row>
    <row r="29" spans="1:13" ht="15">
      <c r="A29" s="80" t="s">
        <v>32</v>
      </c>
      <c r="B29" s="80"/>
      <c r="C29" s="80"/>
      <c r="H29" s="142"/>
      <c r="I29" s="16"/>
      <c r="J29" s="16"/>
    </row>
    <row r="30" spans="1:13" ht="15">
      <c r="A30" s="29" t="s">
        <v>33</v>
      </c>
      <c r="B30" s="11"/>
      <c r="C30" s="30">
        <v>1000</v>
      </c>
      <c r="H30" s="16"/>
      <c r="I30" s="16"/>
      <c r="J30" s="16"/>
    </row>
    <row r="31" spans="1:13" ht="15">
      <c r="A31" s="7" t="s">
        <v>67</v>
      </c>
      <c r="B31" s="8"/>
      <c r="C31" s="132">
        <f>G65</f>
        <v>8.8200000000000264E-2</v>
      </c>
      <c r="H31" s="142"/>
      <c r="I31" s="16"/>
      <c r="J31" s="16"/>
    </row>
    <row r="32" spans="1:13" ht="15">
      <c r="A32" s="10" t="s">
        <v>119</v>
      </c>
      <c r="B32" s="11"/>
      <c r="C32" s="34">
        <f>C30*C31</f>
        <v>88.200000000000259</v>
      </c>
      <c r="H32" s="142"/>
      <c r="I32" s="16"/>
      <c r="J32" s="16"/>
    </row>
    <row r="33" spans="1:11" ht="15">
      <c r="A33" s="7" t="s">
        <v>35</v>
      </c>
      <c r="B33" s="8"/>
      <c r="C33" s="9">
        <f>(C30*C31)+C30</f>
        <v>1088.2000000000003</v>
      </c>
      <c r="H33" s="16"/>
      <c r="I33" s="16"/>
      <c r="J33" s="16"/>
    </row>
    <row r="34" spans="1:11" ht="15">
      <c r="A34" s="29" t="s">
        <v>26</v>
      </c>
      <c r="B34" s="11"/>
      <c r="C34" s="34">
        <f>D24</f>
        <v>200</v>
      </c>
      <c r="H34" s="16"/>
      <c r="I34" s="16"/>
      <c r="J34" s="16"/>
    </row>
    <row r="35" spans="1:11" ht="15">
      <c r="A35" s="7" t="s">
        <v>67</v>
      </c>
      <c r="B35" s="8"/>
      <c r="C35" s="132">
        <f>G65</f>
        <v>8.8200000000000264E-2</v>
      </c>
      <c r="H35" s="142"/>
      <c r="I35" s="16"/>
      <c r="J35" s="16"/>
    </row>
    <row r="36" spans="1:11" ht="15">
      <c r="A36" s="10" t="s">
        <v>119</v>
      </c>
      <c r="B36" s="11"/>
      <c r="C36" s="34">
        <f>C34*C35</f>
        <v>17.640000000000054</v>
      </c>
      <c r="H36" s="142"/>
      <c r="I36" s="16"/>
      <c r="J36" s="16"/>
    </row>
    <row r="37" spans="1:11" ht="15">
      <c r="A37" s="7" t="s">
        <v>39</v>
      </c>
      <c r="B37" s="8"/>
      <c r="C37" s="143">
        <f>(C34*C35)+C34</f>
        <v>217.64000000000004</v>
      </c>
      <c r="H37" s="16"/>
      <c r="I37" s="16"/>
      <c r="J37" s="16"/>
    </row>
    <row r="38" spans="1:11" ht="15">
      <c r="A38" s="53" t="s">
        <v>68</v>
      </c>
      <c r="B38" s="11"/>
      <c r="C38" s="34">
        <f>C33+C37</f>
        <v>1305.8400000000004</v>
      </c>
      <c r="H38" s="144"/>
      <c r="I38" s="16"/>
      <c r="J38" s="16"/>
    </row>
    <row r="39" spans="1:11" ht="15">
      <c r="A39" s="145" t="s">
        <v>29</v>
      </c>
      <c r="B39" s="8"/>
      <c r="C39" s="18">
        <f>C15*D26</f>
        <v>25</v>
      </c>
      <c r="D39" s="16"/>
      <c r="H39" s="16"/>
      <c r="I39" s="16"/>
      <c r="J39" s="16"/>
    </row>
    <row r="40" spans="1:11" ht="15.75">
      <c r="A40" s="10" t="s">
        <v>67</v>
      </c>
      <c r="B40" s="11"/>
      <c r="C40" s="146">
        <f>G81</f>
        <v>0.10250000000000024</v>
      </c>
      <c r="D40" s="131"/>
      <c r="H40" s="16"/>
      <c r="I40" s="16"/>
      <c r="J40" s="16"/>
    </row>
    <row r="41" spans="1:11" ht="15.75">
      <c r="A41" s="7" t="s">
        <v>119</v>
      </c>
      <c r="B41" s="8"/>
      <c r="C41" s="18">
        <f>C39*C40</f>
        <v>2.5625000000000062</v>
      </c>
      <c r="D41" s="131"/>
      <c r="H41" s="16"/>
      <c r="I41" s="16"/>
      <c r="J41" s="16"/>
    </row>
    <row r="42" spans="1:11" ht="15">
      <c r="A42" s="10" t="s">
        <v>124</v>
      </c>
      <c r="B42" s="11"/>
      <c r="C42" s="34">
        <f>(C39*C40)+C39</f>
        <v>27.562500000000007</v>
      </c>
      <c r="D42" s="16"/>
      <c r="E42" s="16"/>
      <c r="F42" s="16"/>
      <c r="G42" s="16"/>
      <c r="H42" s="16"/>
      <c r="I42" s="16"/>
      <c r="J42" s="16"/>
    </row>
    <row r="43" spans="1:11" ht="15">
      <c r="A43" s="37" t="s">
        <v>40</v>
      </c>
      <c r="B43" s="38"/>
      <c r="C43" s="39">
        <f>C38+C42</f>
        <v>1333.4025000000004</v>
      </c>
      <c r="D43" s="40"/>
      <c r="E43" s="40"/>
      <c r="F43" s="16"/>
      <c r="G43" s="16"/>
      <c r="H43" s="16"/>
      <c r="I43" s="16"/>
      <c r="J43" s="16"/>
    </row>
    <row r="44" spans="1:11" ht="15">
      <c r="A44" s="41"/>
      <c r="B44" s="41"/>
      <c r="C44" s="42"/>
      <c r="D44" s="40"/>
      <c r="E44" s="40"/>
      <c r="F44" s="134"/>
      <c r="G44" s="134"/>
      <c r="H44" s="134"/>
      <c r="I44" s="134"/>
      <c r="J44" s="134"/>
      <c r="K44" s="134"/>
    </row>
    <row r="45" spans="1:11" ht="15">
      <c r="A45" s="86" t="s">
        <v>41</v>
      </c>
      <c r="B45" s="86"/>
      <c r="C45" s="86"/>
      <c r="F45" s="135"/>
      <c r="G45" s="135"/>
      <c r="H45" s="135"/>
      <c r="I45" s="135"/>
      <c r="J45" s="135"/>
      <c r="K45" s="135"/>
    </row>
    <row r="46" spans="1:11" ht="15">
      <c r="A46" s="43" t="s">
        <v>69</v>
      </c>
      <c r="B46" s="44"/>
      <c r="C46" s="45"/>
      <c r="F46" s="136"/>
      <c r="G46" s="136"/>
      <c r="H46" s="136"/>
      <c r="I46" s="136"/>
      <c r="J46" s="136"/>
      <c r="K46" s="136"/>
    </row>
    <row r="47" spans="1:11" ht="15">
      <c r="A47" s="46"/>
      <c r="B47" s="47"/>
      <c r="C47" s="47"/>
      <c r="F47" s="136"/>
      <c r="G47" s="136"/>
      <c r="H47" s="136"/>
      <c r="I47" s="136"/>
      <c r="J47" s="136"/>
      <c r="K47" s="136"/>
    </row>
    <row r="48" spans="1:11" ht="15">
      <c r="A48" s="48" t="s">
        <v>120</v>
      </c>
      <c r="B48" s="24"/>
      <c r="C48" s="49"/>
      <c r="F48" s="136"/>
      <c r="G48" s="136"/>
      <c r="H48" s="136"/>
      <c r="I48" s="136"/>
      <c r="J48" s="136"/>
      <c r="K48" s="136"/>
    </row>
    <row r="49" spans="1:11" ht="15">
      <c r="A49" s="41"/>
      <c r="B49" s="41"/>
      <c r="C49" s="42"/>
      <c r="F49" s="136"/>
      <c r="G49" s="136"/>
      <c r="H49" s="136"/>
      <c r="I49" s="136"/>
      <c r="J49" s="136"/>
      <c r="K49" s="136"/>
    </row>
    <row r="50" spans="1:11" ht="15">
      <c r="A50" s="41" t="s">
        <v>125</v>
      </c>
      <c r="B50" s="41"/>
      <c r="C50" s="42"/>
      <c r="F50" s="136"/>
      <c r="G50" s="136"/>
      <c r="H50" s="136"/>
      <c r="I50" s="136"/>
      <c r="J50" s="136"/>
      <c r="K50" s="136"/>
    </row>
    <row r="51" spans="1:11" ht="15">
      <c r="A51" s="79"/>
      <c r="B51" s="79"/>
      <c r="C51" s="79"/>
      <c r="F51" s="136"/>
      <c r="G51" s="136"/>
      <c r="H51" s="136"/>
      <c r="I51" s="136"/>
      <c r="J51" s="136"/>
      <c r="K51" s="136"/>
    </row>
    <row r="52" spans="1:11" ht="15">
      <c r="A52" s="80" t="s">
        <v>45</v>
      </c>
      <c r="B52" s="80"/>
      <c r="C52" s="80"/>
      <c r="F52" s="136"/>
      <c r="G52" s="136"/>
      <c r="H52" s="136"/>
      <c r="I52" s="136"/>
      <c r="J52" s="136"/>
      <c r="K52" s="136"/>
    </row>
    <row r="53" spans="1:11" ht="15">
      <c r="A53" s="80" t="s">
        <v>46</v>
      </c>
      <c r="B53" s="80"/>
      <c r="C53" s="80"/>
      <c r="F53" s="136"/>
      <c r="G53" s="136"/>
      <c r="H53" s="136"/>
      <c r="I53" s="136"/>
      <c r="J53" s="136"/>
      <c r="K53" s="136"/>
    </row>
    <row r="54" spans="1:11" ht="15">
      <c r="A54" s="29" t="s">
        <v>33</v>
      </c>
      <c r="B54" s="41"/>
      <c r="C54" s="30">
        <v>1000</v>
      </c>
      <c r="F54" s="136"/>
      <c r="G54" s="136"/>
      <c r="H54" s="136"/>
      <c r="I54" s="136"/>
      <c r="J54" s="136"/>
      <c r="K54" s="136"/>
    </row>
    <row r="55" spans="1:11" ht="15">
      <c r="A55" s="29" t="s">
        <v>47</v>
      </c>
      <c r="B55" s="41"/>
      <c r="C55" s="14" t="s">
        <v>72</v>
      </c>
      <c r="F55" s="136"/>
      <c r="G55" s="136"/>
      <c r="H55" s="136"/>
      <c r="I55" s="136"/>
      <c r="J55" s="136"/>
      <c r="K55" s="136"/>
    </row>
    <row r="56" spans="1:11" ht="15">
      <c r="A56" s="37" t="s">
        <v>73</v>
      </c>
      <c r="B56" s="93" t="s">
        <v>74</v>
      </c>
      <c r="C56" s="94" t="s">
        <v>75</v>
      </c>
      <c r="D56" s="16"/>
      <c r="E56" s="16"/>
      <c r="F56" s="95" t="s">
        <v>76</v>
      </c>
      <c r="G56" s="95" t="s">
        <v>77</v>
      </c>
      <c r="H56" s="52"/>
      <c r="I56" s="52"/>
    </row>
    <row r="57" spans="1:11" ht="15">
      <c r="A57" s="53">
        <v>42461</v>
      </c>
      <c r="B57" s="96">
        <v>42491</v>
      </c>
      <c r="C57" s="97">
        <f t="shared" ref="C57:C63" si="0">G57</f>
        <v>1.0599999999999943E-2</v>
      </c>
      <c r="D57" s="16"/>
      <c r="E57" s="16"/>
      <c r="F57" s="55">
        <v>1.0105999999999999</v>
      </c>
      <c r="G57" s="98">
        <f t="shared" ref="G57:G63" si="1">F57-1</f>
        <v>1.0599999999999943E-2</v>
      </c>
      <c r="H57" s="16"/>
      <c r="I57" s="16"/>
      <c r="J57" s="52"/>
    </row>
    <row r="58" spans="1:11" ht="15">
      <c r="A58" s="35">
        <v>42491</v>
      </c>
      <c r="B58" s="99">
        <v>42522</v>
      </c>
      <c r="C58" s="100">
        <f t="shared" si="0"/>
        <v>1.110000000000011E-2</v>
      </c>
      <c r="D58" s="16"/>
      <c r="E58" s="16"/>
      <c r="F58" s="55">
        <v>1.0111000000000001</v>
      </c>
      <c r="G58" s="98">
        <f t="shared" si="1"/>
        <v>1.110000000000011E-2</v>
      </c>
      <c r="H58" s="16"/>
      <c r="I58" s="16"/>
      <c r="J58" s="16"/>
    </row>
    <row r="59" spans="1:11" ht="15">
      <c r="A59" s="53">
        <v>42522</v>
      </c>
      <c r="B59" s="96">
        <v>42552</v>
      </c>
      <c r="C59" s="97">
        <f t="shared" si="0"/>
        <v>1.1600000000000055E-2</v>
      </c>
      <c r="D59" s="16"/>
      <c r="E59" s="16"/>
      <c r="F59" s="55">
        <v>1.0116000000000001</v>
      </c>
      <c r="G59" s="98">
        <f t="shared" si="1"/>
        <v>1.1600000000000055E-2</v>
      </c>
      <c r="H59" s="16"/>
      <c r="I59" s="16"/>
      <c r="J59" s="16"/>
    </row>
    <row r="60" spans="1:11" ht="15">
      <c r="A60" s="35">
        <v>42552</v>
      </c>
      <c r="B60" s="99">
        <v>42583</v>
      </c>
      <c r="C60" s="100">
        <f t="shared" si="0"/>
        <v>1.110000000000011E-2</v>
      </c>
      <c r="D60" s="16"/>
      <c r="E60" s="16"/>
      <c r="F60" s="55">
        <v>1.0111000000000001</v>
      </c>
      <c r="G60" s="98">
        <f t="shared" si="1"/>
        <v>1.110000000000011E-2</v>
      </c>
      <c r="H60" s="16"/>
      <c r="I60" s="16"/>
      <c r="J60" s="16"/>
    </row>
    <row r="61" spans="1:11" ht="15">
      <c r="A61" s="53">
        <v>42583</v>
      </c>
      <c r="B61" s="96">
        <v>42614</v>
      </c>
      <c r="C61" s="97">
        <f t="shared" si="0"/>
        <v>1.2199999999999989E-2</v>
      </c>
      <c r="D61" s="16"/>
      <c r="E61" s="16"/>
      <c r="F61" s="55">
        <v>1.0122</v>
      </c>
      <c r="G61" s="98">
        <f t="shared" si="1"/>
        <v>1.2199999999999989E-2</v>
      </c>
      <c r="H61" s="16"/>
      <c r="I61" s="16"/>
      <c r="J61" s="16"/>
    </row>
    <row r="62" spans="1:11" ht="15">
      <c r="A62" s="35">
        <v>42614</v>
      </c>
      <c r="B62" s="99">
        <v>42644</v>
      </c>
      <c r="C62" s="100">
        <f t="shared" si="0"/>
        <v>1.110000000000011E-2</v>
      </c>
      <c r="D62" s="16"/>
      <c r="E62" s="16"/>
      <c r="F62" s="55">
        <v>1.0111000000000001</v>
      </c>
      <c r="G62" s="98">
        <f t="shared" si="1"/>
        <v>1.110000000000011E-2</v>
      </c>
      <c r="H62" s="16"/>
      <c r="I62" s="16"/>
      <c r="J62" s="16"/>
    </row>
    <row r="63" spans="1:11" ht="15">
      <c r="A63" s="53">
        <v>42644</v>
      </c>
      <c r="B63" s="96">
        <v>42675</v>
      </c>
      <c r="C63" s="97">
        <f t="shared" si="0"/>
        <v>1.0499999999999954E-2</v>
      </c>
      <c r="D63" s="28"/>
      <c r="E63" s="28"/>
      <c r="F63" s="55">
        <v>1.0105</v>
      </c>
      <c r="G63" s="98">
        <f t="shared" si="1"/>
        <v>1.0499999999999954E-2</v>
      </c>
      <c r="H63" s="16"/>
      <c r="I63" s="16"/>
      <c r="J63" s="16"/>
    </row>
    <row r="64" spans="1:11" ht="15">
      <c r="A64" s="57">
        <v>42675</v>
      </c>
      <c r="B64" s="137">
        <v>42704</v>
      </c>
      <c r="C64" s="138">
        <v>0.01</v>
      </c>
      <c r="G64" s="98">
        <f>C64</f>
        <v>0.01</v>
      </c>
      <c r="H64" s="16"/>
      <c r="I64" s="16"/>
      <c r="J64" s="16"/>
    </row>
    <row r="65" spans="1:10" ht="15">
      <c r="A65" s="37" t="s">
        <v>40</v>
      </c>
      <c r="B65" s="24"/>
      <c r="C65" s="103">
        <f>SUM(C57:C64)</f>
        <v>8.8200000000000264E-2</v>
      </c>
      <c r="F65" s="28" t="s">
        <v>78</v>
      </c>
      <c r="G65" s="98">
        <f>SUM(G57:G64)</f>
        <v>8.8200000000000264E-2</v>
      </c>
      <c r="H65" s="16"/>
      <c r="I65" s="16"/>
      <c r="J65" s="16"/>
    </row>
    <row r="66" spans="1:10" ht="15">
      <c r="A66" s="147"/>
      <c r="B66" s="148"/>
      <c r="C66" s="149"/>
      <c r="D66" s="150"/>
      <c r="F66" s="28"/>
      <c r="G66" s="98"/>
      <c r="H66" s="16"/>
      <c r="I66" s="16"/>
      <c r="J66" s="16"/>
    </row>
    <row r="67" spans="1:10" ht="15">
      <c r="A67" s="80" t="s">
        <v>126</v>
      </c>
      <c r="B67" s="80"/>
      <c r="C67" s="80"/>
      <c r="F67" s="28"/>
      <c r="G67" s="98"/>
      <c r="H67" s="16"/>
      <c r="I67" s="16"/>
      <c r="J67" s="16"/>
    </row>
    <row r="68" spans="1:10" ht="15">
      <c r="A68" s="29" t="s">
        <v>29</v>
      </c>
      <c r="B68" s="41"/>
      <c r="C68" s="30">
        <f>C39</f>
        <v>25</v>
      </c>
      <c r="F68" s="28"/>
      <c r="G68" s="98"/>
      <c r="H68" s="16"/>
      <c r="I68" s="16"/>
      <c r="J68" s="16"/>
    </row>
    <row r="69" spans="1:10" ht="15">
      <c r="A69" s="29" t="s">
        <v>47</v>
      </c>
      <c r="B69" s="41"/>
      <c r="C69" s="14" t="s">
        <v>127</v>
      </c>
      <c r="F69" s="16" t="s">
        <v>110</v>
      </c>
      <c r="G69" s="55"/>
      <c r="H69" s="16"/>
      <c r="I69" s="16"/>
      <c r="J69" s="16"/>
    </row>
    <row r="70" spans="1:10" ht="15">
      <c r="A70" s="37" t="s">
        <v>73</v>
      </c>
      <c r="B70" s="93" t="s">
        <v>74</v>
      </c>
      <c r="C70" s="94" t="s">
        <v>75</v>
      </c>
      <c r="F70" s="95" t="s">
        <v>76</v>
      </c>
      <c r="G70" s="95" t="s">
        <v>77</v>
      </c>
      <c r="I70" s="16"/>
      <c r="J70" s="16"/>
    </row>
    <row r="71" spans="1:10" ht="15">
      <c r="A71" s="119">
        <v>42401</v>
      </c>
      <c r="B71" s="151">
        <v>42430</v>
      </c>
      <c r="C71" s="116">
        <f t="shared" ref="C71:C80" si="2">G71</f>
        <v>1.0000000000000009E-2</v>
      </c>
      <c r="E71" s="129" t="s">
        <v>111</v>
      </c>
      <c r="F71" s="55">
        <v>1.01</v>
      </c>
      <c r="G71" s="98">
        <f t="shared" ref="G71:G79" si="3">F71-1</f>
        <v>1.0000000000000009E-2</v>
      </c>
      <c r="I71" s="16"/>
      <c r="J71" s="16"/>
    </row>
    <row r="72" spans="1:10" ht="15">
      <c r="A72" s="152">
        <v>42430</v>
      </c>
      <c r="B72" s="153">
        <v>42461</v>
      </c>
      <c r="C72" s="116">
        <f t="shared" si="2"/>
        <v>4.2999999999999705E-3</v>
      </c>
      <c r="E72" s="129" t="s">
        <v>112</v>
      </c>
      <c r="F72" s="55">
        <v>1.0043</v>
      </c>
      <c r="G72" s="98">
        <f t="shared" si="3"/>
        <v>4.2999999999999705E-3</v>
      </c>
      <c r="I72" s="16"/>
      <c r="J72" s="16"/>
    </row>
    <row r="73" spans="1:10" ht="15">
      <c r="A73" s="53">
        <v>42461</v>
      </c>
      <c r="B73" s="96">
        <v>42491</v>
      </c>
      <c r="C73" s="116">
        <f t="shared" si="2"/>
        <v>1.0599999999999943E-2</v>
      </c>
      <c r="E73" s="129" t="s">
        <v>113</v>
      </c>
      <c r="F73" s="55">
        <v>1.0105999999999999</v>
      </c>
      <c r="G73" s="98">
        <f t="shared" si="3"/>
        <v>1.0599999999999943E-2</v>
      </c>
      <c r="I73" s="16"/>
      <c r="J73" s="16"/>
    </row>
    <row r="74" spans="1:10" ht="15">
      <c r="A74" s="35">
        <v>42491</v>
      </c>
      <c r="B74" s="99">
        <v>42522</v>
      </c>
      <c r="C74" s="116">
        <f t="shared" si="2"/>
        <v>1.110000000000011E-2</v>
      </c>
      <c r="E74" s="129" t="s">
        <v>114</v>
      </c>
      <c r="F74" s="55">
        <v>1.0111000000000001</v>
      </c>
      <c r="G74" s="98">
        <f t="shared" si="3"/>
        <v>1.110000000000011E-2</v>
      </c>
      <c r="I74" s="16"/>
      <c r="J74" s="16"/>
    </row>
    <row r="75" spans="1:10" ht="15">
      <c r="A75" s="53">
        <v>42522</v>
      </c>
      <c r="B75" s="96">
        <v>42552</v>
      </c>
      <c r="C75" s="116">
        <f t="shared" si="2"/>
        <v>1.1600000000000055E-2</v>
      </c>
      <c r="E75" s="129" t="s">
        <v>115</v>
      </c>
      <c r="F75" s="55">
        <v>1.0116000000000001</v>
      </c>
      <c r="G75" s="98">
        <f t="shared" si="3"/>
        <v>1.1600000000000055E-2</v>
      </c>
      <c r="I75" s="16"/>
      <c r="J75" s="16"/>
    </row>
    <row r="76" spans="1:10" ht="15">
      <c r="A76" s="35">
        <v>42552</v>
      </c>
      <c r="B76" s="99">
        <v>42583</v>
      </c>
      <c r="C76" s="116">
        <f t="shared" si="2"/>
        <v>1.110000000000011E-2</v>
      </c>
      <c r="E76" s="129" t="s">
        <v>83</v>
      </c>
      <c r="F76" s="55">
        <v>1.0111000000000001</v>
      </c>
      <c r="G76" s="98">
        <f t="shared" si="3"/>
        <v>1.110000000000011E-2</v>
      </c>
      <c r="I76" s="16"/>
      <c r="J76" s="16"/>
    </row>
    <row r="77" spans="1:10" ht="15">
      <c r="A77" s="53">
        <v>42583</v>
      </c>
      <c r="B77" s="96">
        <v>42614</v>
      </c>
      <c r="C77" s="116">
        <f t="shared" si="2"/>
        <v>1.2199999999999989E-2</v>
      </c>
      <c r="E77" s="129" t="s">
        <v>84</v>
      </c>
      <c r="F77" s="55">
        <v>1.0122</v>
      </c>
      <c r="G77" s="98">
        <f t="shared" si="3"/>
        <v>1.2199999999999989E-2</v>
      </c>
      <c r="I77" s="16"/>
      <c r="J77" s="16"/>
    </row>
    <row r="78" spans="1:10" ht="15">
      <c r="A78" s="35">
        <v>42614</v>
      </c>
      <c r="B78" s="99">
        <v>42644</v>
      </c>
      <c r="C78" s="116">
        <f t="shared" si="2"/>
        <v>1.110000000000011E-2</v>
      </c>
      <c r="E78" s="129" t="s">
        <v>85</v>
      </c>
      <c r="F78" s="55">
        <v>1.0111000000000001</v>
      </c>
      <c r="G78" s="98">
        <f t="shared" si="3"/>
        <v>1.110000000000011E-2</v>
      </c>
      <c r="I78" s="16"/>
      <c r="J78" s="16"/>
    </row>
    <row r="79" spans="1:10" ht="15">
      <c r="A79" s="53">
        <v>42644</v>
      </c>
      <c r="B79" s="96">
        <v>42675</v>
      </c>
      <c r="C79" s="116">
        <f t="shared" si="2"/>
        <v>1.0499999999999954E-2</v>
      </c>
      <c r="E79" s="129" t="s">
        <v>86</v>
      </c>
      <c r="F79" s="55">
        <v>1.0105</v>
      </c>
      <c r="G79" s="98">
        <f t="shared" si="3"/>
        <v>1.0499999999999954E-2</v>
      </c>
      <c r="H79" s="16"/>
      <c r="I79" s="16"/>
      <c r="J79" s="16"/>
    </row>
    <row r="80" spans="1:10" ht="15">
      <c r="A80" s="57">
        <v>42675</v>
      </c>
      <c r="B80" s="137">
        <v>42704</v>
      </c>
      <c r="C80" s="116">
        <f t="shared" si="2"/>
        <v>0.01</v>
      </c>
      <c r="E80" s="129" t="s">
        <v>87</v>
      </c>
      <c r="F80" s="16"/>
      <c r="G80" s="98">
        <v>0.01</v>
      </c>
      <c r="H80" s="16"/>
      <c r="I80" s="16"/>
      <c r="J80" s="16"/>
    </row>
    <row r="81" spans="1:10" ht="15.75">
      <c r="A81" s="37" t="s">
        <v>40</v>
      </c>
      <c r="B81" s="24"/>
      <c r="C81" s="103">
        <f>SUM(C71:C80)</f>
        <v>0.10250000000000024</v>
      </c>
      <c r="E81" s="131"/>
      <c r="F81" s="16" t="s">
        <v>118</v>
      </c>
      <c r="G81" s="98">
        <f>SUM(G71:G80)</f>
        <v>0.10250000000000024</v>
      </c>
      <c r="H81" s="16"/>
      <c r="I81" s="16"/>
      <c r="J81" s="16"/>
    </row>
    <row r="82" spans="1:10" ht="15.75">
      <c r="A82" s="154"/>
      <c r="B82" s="150"/>
      <c r="C82" s="149"/>
      <c r="D82" s="150"/>
      <c r="E82" s="131"/>
      <c r="F82" s="16"/>
      <c r="G82" s="98"/>
      <c r="H82" s="16"/>
      <c r="I82" s="16"/>
      <c r="J82" s="16"/>
    </row>
    <row r="83" spans="1:10" ht="15.75">
      <c r="A83" s="80" t="s">
        <v>62</v>
      </c>
      <c r="B83" s="80"/>
      <c r="C83" s="80"/>
      <c r="E83" s="131"/>
      <c r="F83" s="16"/>
      <c r="G83" s="98"/>
      <c r="H83" s="16"/>
      <c r="I83" s="16"/>
      <c r="J83" s="16"/>
    </row>
    <row r="84" spans="1:10" ht="15">
      <c r="A84" s="29" t="s">
        <v>26</v>
      </c>
      <c r="B84" s="41"/>
      <c r="C84" s="30">
        <f>C34</f>
        <v>200</v>
      </c>
      <c r="F84" s="16" t="s">
        <v>128</v>
      </c>
      <c r="G84" s="55"/>
      <c r="H84" s="16"/>
      <c r="I84" s="16"/>
      <c r="J84" s="16"/>
    </row>
    <row r="85" spans="1:10" ht="15">
      <c r="A85" s="29" t="s">
        <v>47</v>
      </c>
      <c r="B85" s="41"/>
      <c r="C85" s="14" t="s">
        <v>72</v>
      </c>
      <c r="F85" s="95" t="s">
        <v>76</v>
      </c>
      <c r="G85" s="95" t="s">
        <v>77</v>
      </c>
      <c r="H85" s="16"/>
      <c r="I85" s="16"/>
      <c r="J85" s="16"/>
    </row>
    <row r="86" spans="1:10" ht="15">
      <c r="A86" s="37" t="s">
        <v>73</v>
      </c>
      <c r="B86" s="93" t="s">
        <v>74</v>
      </c>
      <c r="C86" s="94" t="s">
        <v>75</v>
      </c>
      <c r="E86" s="129" t="s">
        <v>113</v>
      </c>
      <c r="F86" s="55">
        <v>1.0105999999999999</v>
      </c>
      <c r="G86" s="98">
        <f t="shared" ref="G86:G92" si="4">F86-1</f>
        <v>1.0599999999999943E-2</v>
      </c>
      <c r="H86" s="16"/>
      <c r="I86" s="16"/>
      <c r="J86" s="16"/>
    </row>
    <row r="87" spans="1:10" ht="15">
      <c r="A87" s="53">
        <v>42461</v>
      </c>
      <c r="B87" s="96">
        <v>42491</v>
      </c>
      <c r="C87" s="97">
        <f t="shared" ref="C87:C94" si="5">G86</f>
        <v>1.0599999999999943E-2</v>
      </c>
      <c r="E87" s="129" t="s">
        <v>114</v>
      </c>
      <c r="F87" s="55">
        <v>1.0111000000000001</v>
      </c>
      <c r="G87" s="98">
        <f t="shared" si="4"/>
        <v>1.110000000000011E-2</v>
      </c>
      <c r="H87" s="16"/>
      <c r="I87" s="16"/>
      <c r="J87" s="16"/>
    </row>
    <row r="88" spans="1:10" ht="15">
      <c r="A88" s="35">
        <v>42491</v>
      </c>
      <c r="B88" s="99">
        <v>42522</v>
      </c>
      <c r="C88" s="100">
        <f t="shared" si="5"/>
        <v>1.110000000000011E-2</v>
      </c>
      <c r="E88" s="129" t="s">
        <v>115</v>
      </c>
      <c r="F88" s="55">
        <v>1.0116000000000001</v>
      </c>
      <c r="G88" s="98">
        <f t="shared" si="4"/>
        <v>1.1600000000000055E-2</v>
      </c>
      <c r="H88" s="16"/>
      <c r="I88" s="16"/>
      <c r="J88" s="16"/>
    </row>
    <row r="89" spans="1:10" ht="15">
      <c r="A89" s="53">
        <v>42522</v>
      </c>
      <c r="B89" s="96">
        <v>42552</v>
      </c>
      <c r="C89" s="97">
        <f t="shared" si="5"/>
        <v>1.1600000000000055E-2</v>
      </c>
      <c r="E89" s="129" t="s">
        <v>83</v>
      </c>
      <c r="F89" s="55">
        <v>1.0111000000000001</v>
      </c>
      <c r="G89" s="98">
        <f t="shared" si="4"/>
        <v>1.110000000000011E-2</v>
      </c>
      <c r="H89" s="16"/>
      <c r="I89" s="16"/>
      <c r="J89" s="16"/>
    </row>
    <row r="90" spans="1:10" ht="15">
      <c r="A90" s="35">
        <v>42552</v>
      </c>
      <c r="B90" s="99">
        <v>42583</v>
      </c>
      <c r="C90" s="100">
        <f t="shared" si="5"/>
        <v>1.110000000000011E-2</v>
      </c>
      <c r="E90" s="129" t="s">
        <v>84</v>
      </c>
      <c r="F90" s="55">
        <v>1.0122</v>
      </c>
      <c r="G90" s="98">
        <f t="shared" si="4"/>
        <v>1.2199999999999989E-2</v>
      </c>
      <c r="H90" s="16"/>
      <c r="I90" s="16"/>
      <c r="J90" s="16"/>
    </row>
    <row r="91" spans="1:10" ht="15">
      <c r="A91" s="53">
        <v>42583</v>
      </c>
      <c r="B91" s="96">
        <v>42614</v>
      </c>
      <c r="C91" s="97">
        <f t="shared" si="5"/>
        <v>1.2199999999999989E-2</v>
      </c>
      <c r="E91" s="129" t="s">
        <v>85</v>
      </c>
      <c r="F91" s="55">
        <v>1.0111000000000001</v>
      </c>
      <c r="G91" s="98">
        <f t="shared" si="4"/>
        <v>1.110000000000011E-2</v>
      </c>
      <c r="H91" s="16"/>
      <c r="I91" s="16"/>
      <c r="J91" s="16"/>
    </row>
    <row r="92" spans="1:10" ht="15">
      <c r="A92" s="35">
        <v>42614</v>
      </c>
      <c r="B92" s="99">
        <v>42644</v>
      </c>
      <c r="C92" s="100">
        <f t="shared" si="5"/>
        <v>1.110000000000011E-2</v>
      </c>
      <c r="E92" s="129" t="s">
        <v>86</v>
      </c>
      <c r="F92" s="55">
        <v>1.0105</v>
      </c>
      <c r="G92" s="98">
        <f t="shared" si="4"/>
        <v>1.0499999999999954E-2</v>
      </c>
      <c r="H92" s="16"/>
      <c r="I92" s="16"/>
      <c r="J92" s="16"/>
    </row>
    <row r="93" spans="1:10" ht="15">
      <c r="A93" s="53">
        <v>42644</v>
      </c>
      <c r="B93" s="96">
        <v>42675</v>
      </c>
      <c r="C93" s="97">
        <f t="shared" si="5"/>
        <v>1.0499999999999954E-2</v>
      </c>
      <c r="E93" s="129" t="s">
        <v>87</v>
      </c>
      <c r="F93" s="16"/>
      <c r="G93" s="98">
        <v>0.01</v>
      </c>
      <c r="H93" s="16"/>
      <c r="I93" s="16"/>
      <c r="J93" s="16"/>
    </row>
    <row r="94" spans="1:10" ht="15.75">
      <c r="A94" s="57">
        <v>42675</v>
      </c>
      <c r="B94" s="137">
        <v>42704</v>
      </c>
      <c r="C94" s="138">
        <f t="shared" si="5"/>
        <v>0.01</v>
      </c>
      <c r="E94" s="131"/>
      <c r="F94" s="16" t="s">
        <v>118</v>
      </c>
      <c r="G94" s="98">
        <f>SUM(G86:G93)</f>
        <v>8.8200000000000264E-2</v>
      </c>
      <c r="H94" s="16"/>
      <c r="I94" s="16"/>
      <c r="J94" s="16"/>
    </row>
    <row r="95" spans="1:10" ht="15">
      <c r="A95" s="37" t="s">
        <v>40</v>
      </c>
      <c r="B95" s="24"/>
      <c r="C95" s="103">
        <f>SUM(C87:C94)</f>
        <v>8.8200000000000264E-2</v>
      </c>
      <c r="H95" s="16"/>
      <c r="I95" s="16"/>
      <c r="J95" s="16"/>
    </row>
    <row r="96" spans="1:10" ht="15">
      <c r="A96" s="155" t="s">
        <v>119</v>
      </c>
      <c r="B96" s="150"/>
      <c r="C96" s="156">
        <f>C32</f>
        <v>88.200000000000259</v>
      </c>
      <c r="H96" s="16"/>
      <c r="I96" s="16"/>
      <c r="J96" s="16"/>
    </row>
    <row r="97" spans="1:10" ht="15">
      <c r="A97" s="154" t="s">
        <v>33</v>
      </c>
      <c r="B97" s="150"/>
      <c r="C97" s="30">
        <f>C33</f>
        <v>1088.2000000000003</v>
      </c>
      <c r="J97" s="16"/>
    </row>
    <row r="98" spans="1:10" ht="15">
      <c r="A98" s="10" t="s">
        <v>119</v>
      </c>
      <c r="B98" s="11"/>
      <c r="C98" s="34">
        <f>C36</f>
        <v>17.640000000000054</v>
      </c>
      <c r="J98" s="16"/>
    </row>
    <row r="99" spans="1:10" ht="15">
      <c r="A99" s="68" t="s">
        <v>26</v>
      </c>
      <c r="B99" s="157" t="s">
        <v>27</v>
      </c>
      <c r="C99" s="71">
        <f>C37</f>
        <v>217.64000000000004</v>
      </c>
    </row>
    <row r="100" spans="1:10" ht="14.25">
      <c r="A100" s="53" t="s">
        <v>68</v>
      </c>
      <c r="B100" s="158"/>
      <c r="C100" s="71">
        <f>C38</f>
        <v>1305.8400000000004</v>
      </c>
    </row>
    <row r="101" spans="1:10" ht="14.25">
      <c r="A101" s="10" t="s">
        <v>119</v>
      </c>
      <c r="B101" s="158"/>
      <c r="C101" s="71">
        <f>C41</f>
        <v>2.5625000000000062</v>
      </c>
    </row>
    <row r="102" spans="1:10" ht="15">
      <c r="A102" s="68" t="s">
        <v>29</v>
      </c>
      <c r="B102" s="158" t="s">
        <v>98</v>
      </c>
      <c r="C102" s="34">
        <f>C42</f>
        <v>27.562500000000007</v>
      </c>
    </row>
    <row r="103" spans="1:10" ht="15">
      <c r="A103" s="72" t="s">
        <v>40</v>
      </c>
      <c r="B103" s="38"/>
      <c r="C103" s="39">
        <f>C100+C102</f>
        <v>1333.4025000000004</v>
      </c>
    </row>
    <row r="104" spans="1:10" ht="14.25"/>
    <row r="105" spans="1:10" ht="14.25"/>
    <row r="106" spans="1:10" ht="15">
      <c r="D106" s="73"/>
      <c r="E106" s="73"/>
      <c r="F106" s="16"/>
      <c r="G106" s="40"/>
    </row>
    <row r="107" spans="1:10" ht="15">
      <c r="D107" s="74"/>
      <c r="E107" s="74"/>
      <c r="F107" s="16"/>
      <c r="G107" s="40"/>
    </row>
    <row r="108" spans="1:10" ht="15">
      <c r="D108" s="74"/>
      <c r="E108" s="74"/>
      <c r="F108" s="16"/>
      <c r="G108" s="40"/>
    </row>
    <row r="109" spans="1:10" ht="15">
      <c r="D109" s="74"/>
      <c r="E109" s="74"/>
      <c r="F109" s="16"/>
      <c r="G109" s="16"/>
    </row>
    <row r="110" spans="1:10" ht="15">
      <c r="D110" s="74"/>
      <c r="E110" s="74"/>
      <c r="F110" s="16"/>
      <c r="G110" s="40"/>
    </row>
    <row r="111" spans="1:10" ht="15">
      <c r="D111" s="74"/>
      <c r="E111" s="74"/>
      <c r="F111" s="16"/>
      <c r="G111" s="40"/>
    </row>
    <row r="112" spans="1:10" ht="14.25">
      <c r="G112" s="75"/>
    </row>
  </sheetData>
  <mergeCells count="19">
    <mergeCell ref="A83:C83"/>
    <mergeCell ref="A29:C29"/>
    <mergeCell ref="A45:C45"/>
    <mergeCell ref="A51:C51"/>
    <mergeCell ref="A52:C52"/>
    <mergeCell ref="A53:C53"/>
    <mergeCell ref="A67:C67"/>
    <mergeCell ref="A7:C7"/>
    <mergeCell ref="A10:C10"/>
    <mergeCell ref="A11:C11"/>
    <mergeCell ref="A12:C12"/>
    <mergeCell ref="A13:C13"/>
    <mergeCell ref="A28:C28"/>
    <mergeCell ref="A1:AMJ1"/>
    <mergeCell ref="A2:C2"/>
    <mergeCell ref="A3:C3"/>
    <mergeCell ref="A4:C4"/>
    <mergeCell ref="A5:C5"/>
    <mergeCell ref="A6:C6"/>
  </mergeCells>
  <pageMargins left="0" right="0" top="0.39370078740157477" bottom="0.39370078740157477" header="0" footer="0"/>
  <headerFooter>
    <oddHeader>&amp;C&amp;A</oddHeader>
    <oddFooter>&amp;CPágina &amp;P</oddFooter>
  </headerFooter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61"/>
  <sheetViews>
    <sheetView workbookViewId="0"/>
  </sheetViews>
  <sheetFormatPr defaultRowHeight="14.25"/>
  <cols>
    <col min="1" max="1" width="38.375" customWidth="1"/>
    <col min="2" max="2" width="39.875" customWidth="1"/>
    <col min="3" max="3" width="50.5" customWidth="1"/>
    <col min="4" max="4" width="12.375" customWidth="1"/>
    <col min="5" max="5" width="21.5" customWidth="1"/>
    <col min="6" max="6" width="16.125" customWidth="1"/>
    <col min="7" max="7" width="15.875" customWidth="1"/>
    <col min="8" max="9" width="10" customWidth="1"/>
    <col min="10" max="10" width="10.875" customWidth="1"/>
    <col min="11" max="1024" width="10" customWidth="1"/>
  </cols>
  <sheetData>
    <row r="1" spans="1:1024" ht="12.75" customHeight="1">
      <c r="A1" s="76" t="s">
        <v>129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</row>
    <row r="2" spans="1:1024" ht="57" customHeight="1">
      <c r="A2" s="77"/>
      <c r="B2" s="77"/>
      <c r="C2" s="77"/>
    </row>
    <row r="3" spans="1:1024" ht="15">
      <c r="A3" s="78" t="s">
        <v>1</v>
      </c>
      <c r="B3" s="78"/>
      <c r="C3" s="78"/>
      <c r="D3" s="27"/>
    </row>
    <row r="4" spans="1:1024">
      <c r="A4" s="79"/>
      <c r="B4" s="79"/>
      <c r="C4" s="79"/>
    </row>
    <row r="5" spans="1:1024" ht="15">
      <c r="A5" s="80" t="s">
        <v>2</v>
      </c>
      <c r="B5" s="80"/>
      <c r="C5" s="80"/>
    </row>
    <row r="6" spans="1:1024" ht="15">
      <c r="A6" s="81" t="s">
        <v>3</v>
      </c>
      <c r="B6" s="81"/>
      <c r="C6" s="81"/>
    </row>
    <row r="7" spans="1:1024" ht="15">
      <c r="A7" s="81" t="s">
        <v>4</v>
      </c>
      <c r="B7" s="81"/>
      <c r="C7" s="81"/>
    </row>
    <row r="8" spans="1:1024" ht="15">
      <c r="A8" s="1" t="s">
        <v>5</v>
      </c>
      <c r="B8" s="2"/>
      <c r="C8" s="3"/>
    </row>
    <row r="9" spans="1:1024" ht="15">
      <c r="A9" s="1" t="s">
        <v>6</v>
      </c>
      <c r="B9" s="2"/>
      <c r="C9" s="3"/>
    </row>
    <row r="10" spans="1:1024" ht="15">
      <c r="A10" s="82" t="s">
        <v>7</v>
      </c>
      <c r="B10" s="82"/>
      <c r="C10" s="82"/>
    </row>
    <row r="11" spans="1:1024" ht="15">
      <c r="A11" s="83" t="s">
        <v>8</v>
      </c>
      <c r="B11" s="83"/>
      <c r="C11" s="83"/>
    </row>
    <row r="12" spans="1:1024">
      <c r="A12" s="77"/>
      <c r="B12" s="77"/>
      <c r="C12" s="77"/>
    </row>
    <row r="13" spans="1:1024" ht="15">
      <c r="A13" s="84" t="s">
        <v>9</v>
      </c>
      <c r="B13" s="84"/>
      <c r="C13" s="84"/>
    </row>
    <row r="14" spans="1:1024">
      <c r="A14" s="4" t="s">
        <v>10</v>
      </c>
      <c r="B14" s="5"/>
      <c r="C14" s="6">
        <v>42370</v>
      </c>
    </row>
    <row r="15" spans="1:1024" ht="15">
      <c r="A15" s="7" t="s">
        <v>11</v>
      </c>
      <c r="B15" s="8"/>
      <c r="C15" s="9">
        <v>500</v>
      </c>
    </row>
    <row r="16" spans="1:1024">
      <c r="A16" s="10" t="s">
        <v>12</v>
      </c>
      <c r="B16" s="11"/>
      <c r="C16" s="12">
        <v>42401</v>
      </c>
    </row>
    <row r="17" spans="1:9">
      <c r="A17" s="7" t="s">
        <v>13</v>
      </c>
      <c r="B17" s="8"/>
      <c r="C17" s="13">
        <v>42430</v>
      </c>
    </row>
    <row r="18" spans="1:9">
      <c r="A18" s="10" t="s">
        <v>14</v>
      </c>
      <c r="B18" s="11"/>
      <c r="C18" s="14" t="s">
        <v>15</v>
      </c>
    </row>
    <row r="19" spans="1:9">
      <c r="A19" s="7" t="s">
        <v>16</v>
      </c>
      <c r="B19" s="8"/>
      <c r="C19" s="15" t="s">
        <v>17</v>
      </c>
    </row>
    <row r="20" spans="1:9">
      <c r="A20" s="10" t="s">
        <v>18</v>
      </c>
      <c r="B20" s="11"/>
      <c r="C20" s="14" t="s">
        <v>19</v>
      </c>
    </row>
    <row r="21" spans="1:9" ht="15" customHeight="1">
      <c r="A21" s="7" t="s">
        <v>22</v>
      </c>
      <c r="B21" s="8"/>
      <c r="C21" s="122" t="s">
        <v>97</v>
      </c>
    </row>
    <row r="22" spans="1:9" ht="15">
      <c r="A22" s="10" t="s">
        <v>24</v>
      </c>
      <c r="B22" s="11"/>
      <c r="C22" s="14" t="s">
        <v>25</v>
      </c>
      <c r="I22" s="17"/>
    </row>
    <row r="23" spans="1:9" ht="15">
      <c r="A23" s="7" t="s">
        <v>26</v>
      </c>
      <c r="B23" s="8"/>
      <c r="C23" s="15" t="s">
        <v>130</v>
      </c>
      <c r="I23" s="17"/>
    </row>
    <row r="24" spans="1:9" ht="15">
      <c r="A24" s="10" t="s">
        <v>29</v>
      </c>
      <c r="B24" s="11"/>
      <c r="C24" s="34" t="s">
        <v>131</v>
      </c>
      <c r="D24" s="159">
        <v>0.1</v>
      </c>
    </row>
    <row r="25" spans="1:9">
      <c r="A25" s="23" t="s">
        <v>31</v>
      </c>
      <c r="B25" s="24"/>
      <c r="C25" s="25">
        <v>42681</v>
      </c>
    </row>
    <row r="26" spans="1:9" ht="15">
      <c r="A26" s="79"/>
      <c r="B26" s="79"/>
      <c r="C26" s="79"/>
      <c r="I26" s="17"/>
    </row>
    <row r="27" spans="1:9" ht="15">
      <c r="A27" s="80" t="s">
        <v>32</v>
      </c>
      <c r="B27" s="80"/>
      <c r="C27" s="80"/>
    </row>
    <row r="28" spans="1:9" ht="15">
      <c r="A28" s="29" t="s">
        <v>29</v>
      </c>
      <c r="B28" s="11"/>
      <c r="C28" s="34">
        <f>D24*C15</f>
        <v>50</v>
      </c>
    </row>
    <row r="29" spans="1:9">
      <c r="A29" s="7" t="s">
        <v>34</v>
      </c>
      <c r="B29" s="8"/>
      <c r="C29" s="160">
        <f>G56</f>
        <v>1.0654074641796476</v>
      </c>
    </row>
    <row r="30" spans="1:9" ht="15">
      <c r="A30" s="10" t="s">
        <v>124</v>
      </c>
      <c r="B30" s="11"/>
      <c r="C30" s="34">
        <f>C28*C29</f>
        <v>53.270373208982377</v>
      </c>
    </row>
    <row r="31" spans="1:9">
      <c r="A31" s="7" t="s">
        <v>36</v>
      </c>
      <c r="B31" s="8"/>
      <c r="C31" s="33">
        <v>0.09</v>
      </c>
    </row>
    <row r="32" spans="1:9" ht="15">
      <c r="A32" s="29" t="s">
        <v>22</v>
      </c>
      <c r="B32" s="11"/>
      <c r="C32" s="36">
        <f>C31*C30</f>
        <v>4.7943335888084135</v>
      </c>
    </row>
    <row r="33" spans="1:10" ht="15">
      <c r="A33" s="37" t="s">
        <v>40</v>
      </c>
      <c r="B33" s="38"/>
      <c r="C33" s="39">
        <f>C32+C30</f>
        <v>58.064706797790791</v>
      </c>
    </row>
    <row r="34" spans="1:10" ht="15">
      <c r="A34" s="41"/>
      <c r="B34" s="41"/>
      <c r="C34" s="42"/>
    </row>
    <row r="35" spans="1:10" ht="15">
      <c r="A35" s="86" t="s">
        <v>41</v>
      </c>
      <c r="B35" s="86"/>
      <c r="C35" s="86"/>
    </row>
    <row r="36" spans="1:10">
      <c r="A36" s="43" t="s">
        <v>42</v>
      </c>
      <c r="B36" s="44"/>
      <c r="C36" s="45"/>
    </row>
    <row r="37" spans="1:10">
      <c r="A37" s="46"/>
      <c r="B37" s="47"/>
      <c r="C37" s="47"/>
    </row>
    <row r="38" spans="1:10">
      <c r="A38" s="48" t="s">
        <v>43</v>
      </c>
      <c r="B38" s="24"/>
      <c r="C38" s="49"/>
    </row>
    <row r="39" spans="1:10" ht="15">
      <c r="A39" s="41"/>
      <c r="B39" s="41"/>
      <c r="C39" s="42"/>
    </row>
    <row r="40" spans="1:10" ht="15">
      <c r="A40" s="41" t="s">
        <v>132</v>
      </c>
      <c r="B40" s="41"/>
      <c r="C40" s="42"/>
    </row>
    <row r="41" spans="1:10">
      <c r="A41" s="77"/>
      <c r="B41" s="77"/>
      <c r="C41" s="77"/>
    </row>
    <row r="42" spans="1:10" ht="15">
      <c r="A42" s="80" t="s">
        <v>45</v>
      </c>
      <c r="B42" s="80"/>
      <c r="C42" s="80"/>
    </row>
    <row r="43" spans="1:10">
      <c r="A43" s="109" t="s">
        <v>126</v>
      </c>
      <c r="B43" s="109"/>
      <c r="C43" s="109"/>
    </row>
    <row r="44" spans="1:10" ht="15">
      <c r="A44" s="29" t="s">
        <v>29</v>
      </c>
      <c r="B44" s="41"/>
      <c r="C44" s="30">
        <f>D24*C15</f>
        <v>50</v>
      </c>
    </row>
    <row r="45" spans="1:10" ht="15">
      <c r="A45" s="29" t="s">
        <v>47</v>
      </c>
      <c r="B45" s="41"/>
      <c r="C45" s="14" t="s">
        <v>103</v>
      </c>
      <c r="E45" s="125" t="s">
        <v>133</v>
      </c>
      <c r="F45" s="125"/>
      <c r="G45" s="125"/>
    </row>
    <row r="46" spans="1:10" ht="15">
      <c r="A46" s="37" t="s">
        <v>49</v>
      </c>
      <c r="B46" s="50" t="s">
        <v>104</v>
      </c>
      <c r="C46" s="124" t="s">
        <v>51</v>
      </c>
      <c r="E46" s="16" t="s">
        <v>134</v>
      </c>
      <c r="F46" s="55">
        <v>1.0126999999999999</v>
      </c>
      <c r="G46" s="142">
        <f>F46</f>
        <v>1.0126999999999999</v>
      </c>
      <c r="J46" s="125"/>
    </row>
    <row r="47" spans="1:10" ht="15">
      <c r="A47" s="161" t="s">
        <v>106</v>
      </c>
      <c r="B47" s="162">
        <f t="shared" ref="B47:B56" si="0">F46</f>
        <v>1.0126999999999999</v>
      </c>
      <c r="C47" s="30">
        <f>C44*B47</f>
        <v>50.634999999999998</v>
      </c>
      <c r="E47" s="16" t="s">
        <v>111</v>
      </c>
      <c r="F47" s="55">
        <v>1.0089999999999999</v>
      </c>
      <c r="G47" s="142">
        <f t="shared" ref="G47:G55" si="1">G46*F47</f>
        <v>1.0218142999999997</v>
      </c>
      <c r="H47" s="16"/>
      <c r="I47" s="16"/>
    </row>
    <row r="48" spans="1:10" ht="15">
      <c r="A48" s="163" t="s">
        <v>107</v>
      </c>
      <c r="B48" s="164">
        <f t="shared" si="0"/>
        <v>1.0089999999999999</v>
      </c>
      <c r="C48" s="9">
        <f t="shared" ref="C48:C56" si="2">C47*B48</f>
        <v>51.090714999999996</v>
      </c>
      <c r="E48" s="165" t="s">
        <v>112</v>
      </c>
      <c r="F48" s="55">
        <v>1.0043</v>
      </c>
      <c r="G48" s="142">
        <f t="shared" si="1"/>
        <v>1.0262081014899997</v>
      </c>
      <c r="H48" s="16"/>
      <c r="I48" s="16"/>
    </row>
    <row r="49" spans="1:9" ht="15">
      <c r="A49" s="53" t="s">
        <v>53</v>
      </c>
      <c r="B49" s="61">
        <f t="shared" si="0"/>
        <v>1.0043</v>
      </c>
      <c r="C49" s="34">
        <f t="shared" si="2"/>
        <v>51.310405074499997</v>
      </c>
      <c r="E49" s="52" t="s">
        <v>113</v>
      </c>
      <c r="F49" s="55">
        <v>1.0061</v>
      </c>
      <c r="G49" s="142">
        <f t="shared" si="1"/>
        <v>1.0324679709090887</v>
      </c>
      <c r="H49" s="16"/>
      <c r="I49" s="16"/>
    </row>
    <row r="50" spans="1:9" ht="15">
      <c r="A50" s="35" t="s">
        <v>54</v>
      </c>
      <c r="B50" s="113">
        <f t="shared" si="0"/>
        <v>1.0061</v>
      </c>
      <c r="C50" s="18">
        <f t="shared" si="2"/>
        <v>51.62339854545445</v>
      </c>
      <c r="E50" s="165" t="s">
        <v>114</v>
      </c>
      <c r="F50" s="55">
        <v>1.0078</v>
      </c>
      <c r="G50" s="142">
        <f t="shared" si="1"/>
        <v>1.0405212210821797</v>
      </c>
      <c r="H50" s="16"/>
      <c r="I50" s="16"/>
    </row>
    <row r="51" spans="1:9" ht="15">
      <c r="A51" s="53" t="s">
        <v>55</v>
      </c>
      <c r="B51" s="61">
        <f t="shared" si="0"/>
        <v>1.0078</v>
      </c>
      <c r="C51" s="34">
        <f t="shared" si="2"/>
        <v>52.026061054108993</v>
      </c>
      <c r="E51" s="16" t="s">
        <v>115</v>
      </c>
      <c r="F51" s="55">
        <v>1.0035000000000001</v>
      </c>
      <c r="G51" s="142">
        <f t="shared" si="1"/>
        <v>1.0441630453559674</v>
      </c>
      <c r="H51" s="16"/>
      <c r="I51" s="16"/>
    </row>
    <row r="52" spans="1:9" ht="15">
      <c r="A52" s="35" t="s">
        <v>56</v>
      </c>
      <c r="B52" s="113">
        <f t="shared" si="0"/>
        <v>1.0035000000000001</v>
      </c>
      <c r="C52" s="18">
        <f t="shared" si="2"/>
        <v>52.208152267798376</v>
      </c>
      <c r="E52" s="16" t="s">
        <v>83</v>
      </c>
      <c r="F52" s="55">
        <v>1.0052000000000001</v>
      </c>
      <c r="G52" s="142">
        <f t="shared" si="1"/>
        <v>1.0495926931918185</v>
      </c>
      <c r="H52" s="16"/>
      <c r="I52" s="16"/>
    </row>
    <row r="53" spans="1:9" ht="15">
      <c r="A53" s="53" t="s">
        <v>57</v>
      </c>
      <c r="B53" s="61">
        <f t="shared" si="0"/>
        <v>1.0052000000000001</v>
      </c>
      <c r="C53" s="34">
        <f t="shared" si="2"/>
        <v>52.479634659590936</v>
      </c>
      <c r="E53" s="16" t="s">
        <v>84</v>
      </c>
      <c r="F53" s="55">
        <v>1.0044</v>
      </c>
      <c r="G53" s="142">
        <f t="shared" si="1"/>
        <v>1.0542109010418623</v>
      </c>
      <c r="H53" s="16"/>
      <c r="I53" s="16"/>
    </row>
    <row r="54" spans="1:9" ht="15">
      <c r="A54" s="35" t="s">
        <v>58</v>
      </c>
      <c r="B54" s="113">
        <f t="shared" si="0"/>
        <v>1.0044</v>
      </c>
      <c r="C54" s="18">
        <f t="shared" si="2"/>
        <v>52.710545052093131</v>
      </c>
      <c r="E54" s="26" t="s">
        <v>85</v>
      </c>
      <c r="F54" s="55">
        <v>1.008</v>
      </c>
      <c r="G54" s="142">
        <f t="shared" si="1"/>
        <v>1.0626445882501971</v>
      </c>
      <c r="I54" s="16"/>
    </row>
    <row r="55" spans="1:9" ht="15">
      <c r="A55" s="53" t="s">
        <v>59</v>
      </c>
      <c r="B55" s="61">
        <f t="shared" si="0"/>
        <v>1.008</v>
      </c>
      <c r="C55" s="34">
        <f t="shared" si="2"/>
        <v>53.132229412509879</v>
      </c>
      <c r="E55" s="16" t="s">
        <v>86</v>
      </c>
      <c r="F55" s="55">
        <v>1.0025999999999999</v>
      </c>
      <c r="G55" s="142">
        <f t="shared" si="1"/>
        <v>1.0654074641796476</v>
      </c>
    </row>
    <row r="56" spans="1:9" ht="15">
      <c r="A56" s="57" t="s">
        <v>60</v>
      </c>
      <c r="B56" s="114">
        <f t="shared" si="0"/>
        <v>1.0025999999999999</v>
      </c>
      <c r="C56" s="59">
        <f t="shared" si="2"/>
        <v>53.270373208982399</v>
      </c>
      <c r="F56" s="16" t="s">
        <v>135</v>
      </c>
      <c r="G56" s="142">
        <f>G55</f>
        <v>1.0654074641796476</v>
      </c>
    </row>
    <row r="57" spans="1:9" ht="15">
      <c r="A57" s="68" t="s">
        <v>29</v>
      </c>
      <c r="B57" s="61" t="s">
        <v>131</v>
      </c>
      <c r="C57" s="34">
        <f>C30</f>
        <v>53.270373208982377</v>
      </c>
      <c r="F57" s="16"/>
      <c r="G57" s="142"/>
    </row>
    <row r="58" spans="1:9" ht="15">
      <c r="A58" s="68" t="s">
        <v>22</v>
      </c>
      <c r="B58" s="127">
        <f>C31</f>
        <v>0.09</v>
      </c>
      <c r="C58" s="34">
        <f>C32</f>
        <v>4.7943335888084135</v>
      </c>
    </row>
    <row r="59" spans="1:9" ht="15">
      <c r="A59" s="72" t="s">
        <v>40</v>
      </c>
      <c r="B59" s="38"/>
      <c r="C59" s="39">
        <f>C33</f>
        <v>58.064706797790791</v>
      </c>
    </row>
    <row r="61" spans="1:9">
      <c r="A61" s="96"/>
    </row>
  </sheetData>
  <mergeCells count="17">
    <mergeCell ref="A27:C27"/>
    <mergeCell ref="A35:C35"/>
    <mergeCell ref="A41:C41"/>
    <mergeCell ref="A42:C42"/>
    <mergeCell ref="A43:C43"/>
    <mergeCell ref="A7:C7"/>
    <mergeCell ref="A10:C10"/>
    <mergeCell ref="A11:C11"/>
    <mergeCell ref="A12:C12"/>
    <mergeCell ref="A13:C13"/>
    <mergeCell ref="A26:C26"/>
    <mergeCell ref="A1:AMJ1"/>
    <mergeCell ref="A2:C2"/>
    <mergeCell ref="A3:C3"/>
    <mergeCell ref="A4:C4"/>
    <mergeCell ref="A5:C5"/>
    <mergeCell ref="A6:C6"/>
  </mergeCells>
  <pageMargins left="0" right="0" top="0.39370078740157477" bottom="0.39370078740157477" header="0" footer="0"/>
  <headerFooter>
    <oddHeader>&amp;C&amp;A</oddHeader>
    <oddFooter>&amp;CPágina &amp;P</oddFooter>
  </headerFooter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93"/>
  <sheetViews>
    <sheetView workbookViewId="0"/>
  </sheetViews>
  <sheetFormatPr defaultRowHeight="14.25"/>
  <cols>
    <col min="1" max="1" width="37.875" customWidth="1"/>
    <col min="2" max="2" width="27.625" customWidth="1"/>
    <col min="3" max="3" width="40.125" customWidth="1"/>
    <col min="4" max="4" width="19" customWidth="1"/>
    <col min="5" max="5" width="18.125" customWidth="1"/>
    <col min="6" max="6" width="15" customWidth="1"/>
    <col min="7" max="8" width="10" customWidth="1"/>
    <col min="9" max="9" width="12" customWidth="1"/>
    <col min="10" max="1024" width="10" customWidth="1"/>
  </cols>
  <sheetData>
    <row r="1" spans="1:1024" ht="12.75" customHeight="1">
      <c r="A1" s="76" t="s">
        <v>136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  <c r="IW1" s="76"/>
      <c r="IX1" s="76"/>
      <c r="IY1" s="76"/>
      <c r="IZ1" s="76"/>
      <c r="JA1" s="76"/>
      <c r="JB1" s="76"/>
      <c r="JC1" s="76"/>
      <c r="JD1" s="76"/>
      <c r="JE1" s="76"/>
      <c r="JF1" s="76"/>
      <c r="JG1" s="76"/>
      <c r="JH1" s="76"/>
      <c r="JI1" s="76"/>
      <c r="JJ1" s="76"/>
      <c r="JK1" s="76"/>
      <c r="JL1" s="76"/>
      <c r="JM1" s="76"/>
      <c r="JN1" s="76"/>
      <c r="JO1" s="76"/>
      <c r="JP1" s="76"/>
      <c r="JQ1" s="76"/>
      <c r="JR1" s="76"/>
      <c r="JS1" s="76"/>
      <c r="JT1" s="76"/>
      <c r="JU1" s="76"/>
      <c r="JV1" s="76"/>
      <c r="JW1" s="76"/>
      <c r="JX1" s="76"/>
      <c r="JY1" s="76"/>
      <c r="JZ1" s="76"/>
      <c r="KA1" s="76"/>
      <c r="KB1" s="76"/>
      <c r="KC1" s="76"/>
      <c r="KD1" s="76"/>
      <c r="KE1" s="76"/>
      <c r="KF1" s="76"/>
      <c r="KG1" s="76"/>
      <c r="KH1" s="76"/>
      <c r="KI1" s="76"/>
      <c r="KJ1" s="76"/>
      <c r="KK1" s="76"/>
      <c r="KL1" s="76"/>
      <c r="KM1" s="76"/>
      <c r="KN1" s="76"/>
      <c r="KO1" s="76"/>
      <c r="KP1" s="76"/>
      <c r="KQ1" s="76"/>
      <c r="KR1" s="76"/>
      <c r="KS1" s="76"/>
      <c r="KT1" s="76"/>
      <c r="KU1" s="76"/>
      <c r="KV1" s="76"/>
      <c r="KW1" s="76"/>
      <c r="KX1" s="76"/>
      <c r="KY1" s="76"/>
      <c r="KZ1" s="76"/>
      <c r="LA1" s="76"/>
      <c r="LB1" s="76"/>
      <c r="LC1" s="76"/>
      <c r="LD1" s="76"/>
      <c r="LE1" s="76"/>
      <c r="LF1" s="76"/>
      <c r="LG1" s="76"/>
      <c r="LH1" s="76"/>
      <c r="LI1" s="76"/>
      <c r="LJ1" s="76"/>
      <c r="LK1" s="76"/>
      <c r="LL1" s="76"/>
      <c r="LM1" s="76"/>
      <c r="LN1" s="76"/>
      <c r="LO1" s="76"/>
      <c r="LP1" s="76"/>
      <c r="LQ1" s="76"/>
      <c r="LR1" s="76"/>
      <c r="LS1" s="76"/>
      <c r="LT1" s="76"/>
      <c r="LU1" s="76"/>
      <c r="LV1" s="76"/>
      <c r="LW1" s="76"/>
      <c r="LX1" s="76"/>
      <c r="LY1" s="76"/>
      <c r="LZ1" s="76"/>
      <c r="MA1" s="76"/>
      <c r="MB1" s="76"/>
      <c r="MC1" s="76"/>
      <c r="MD1" s="76"/>
      <c r="ME1" s="76"/>
      <c r="MF1" s="76"/>
      <c r="MG1" s="76"/>
      <c r="MH1" s="76"/>
      <c r="MI1" s="76"/>
      <c r="MJ1" s="76"/>
      <c r="MK1" s="76"/>
      <c r="ML1" s="76"/>
      <c r="MM1" s="76"/>
      <c r="MN1" s="76"/>
      <c r="MO1" s="76"/>
      <c r="MP1" s="76"/>
      <c r="MQ1" s="76"/>
      <c r="MR1" s="76"/>
      <c r="MS1" s="76"/>
      <c r="MT1" s="76"/>
      <c r="MU1" s="76"/>
      <c r="MV1" s="76"/>
      <c r="MW1" s="76"/>
      <c r="MX1" s="76"/>
      <c r="MY1" s="76"/>
      <c r="MZ1" s="76"/>
      <c r="NA1" s="76"/>
      <c r="NB1" s="76"/>
      <c r="NC1" s="76"/>
      <c r="ND1" s="76"/>
      <c r="NE1" s="76"/>
      <c r="NF1" s="76"/>
      <c r="NG1" s="76"/>
      <c r="NH1" s="76"/>
      <c r="NI1" s="76"/>
      <c r="NJ1" s="76"/>
      <c r="NK1" s="76"/>
      <c r="NL1" s="76"/>
      <c r="NM1" s="76"/>
      <c r="NN1" s="76"/>
      <c r="NO1" s="76"/>
      <c r="NP1" s="76"/>
      <c r="NQ1" s="76"/>
      <c r="NR1" s="76"/>
      <c r="NS1" s="76"/>
      <c r="NT1" s="76"/>
      <c r="NU1" s="76"/>
      <c r="NV1" s="76"/>
      <c r="NW1" s="76"/>
      <c r="NX1" s="76"/>
      <c r="NY1" s="76"/>
      <c r="NZ1" s="76"/>
      <c r="OA1" s="76"/>
      <c r="OB1" s="76"/>
      <c r="OC1" s="76"/>
      <c r="OD1" s="76"/>
      <c r="OE1" s="76"/>
      <c r="OF1" s="76"/>
      <c r="OG1" s="76"/>
      <c r="OH1" s="76"/>
      <c r="OI1" s="76"/>
      <c r="OJ1" s="76"/>
      <c r="OK1" s="76"/>
      <c r="OL1" s="76"/>
      <c r="OM1" s="76"/>
      <c r="ON1" s="76"/>
      <c r="OO1" s="76"/>
      <c r="OP1" s="76"/>
      <c r="OQ1" s="76"/>
      <c r="OR1" s="76"/>
      <c r="OS1" s="76"/>
      <c r="OT1" s="76"/>
      <c r="OU1" s="76"/>
      <c r="OV1" s="76"/>
      <c r="OW1" s="76"/>
      <c r="OX1" s="76"/>
      <c r="OY1" s="76"/>
      <c r="OZ1" s="76"/>
      <c r="PA1" s="76"/>
      <c r="PB1" s="76"/>
      <c r="PC1" s="76"/>
      <c r="PD1" s="76"/>
      <c r="PE1" s="76"/>
      <c r="PF1" s="76"/>
      <c r="PG1" s="76"/>
      <c r="PH1" s="76"/>
      <c r="PI1" s="76"/>
      <c r="PJ1" s="76"/>
      <c r="PK1" s="76"/>
      <c r="PL1" s="76"/>
      <c r="PM1" s="76"/>
      <c r="PN1" s="76"/>
      <c r="PO1" s="76"/>
      <c r="PP1" s="76"/>
      <c r="PQ1" s="76"/>
      <c r="PR1" s="76"/>
      <c r="PS1" s="76"/>
      <c r="PT1" s="76"/>
      <c r="PU1" s="76"/>
      <c r="PV1" s="76"/>
      <c r="PW1" s="76"/>
      <c r="PX1" s="76"/>
      <c r="PY1" s="76"/>
      <c r="PZ1" s="76"/>
      <c r="QA1" s="76"/>
      <c r="QB1" s="76"/>
      <c r="QC1" s="76"/>
      <c r="QD1" s="76"/>
      <c r="QE1" s="76"/>
      <c r="QF1" s="76"/>
      <c r="QG1" s="76"/>
      <c r="QH1" s="76"/>
      <c r="QI1" s="76"/>
      <c r="QJ1" s="76"/>
      <c r="QK1" s="76"/>
      <c r="QL1" s="76"/>
      <c r="QM1" s="76"/>
      <c r="QN1" s="76"/>
      <c r="QO1" s="76"/>
      <c r="QP1" s="76"/>
      <c r="QQ1" s="76"/>
      <c r="QR1" s="76"/>
      <c r="QS1" s="76"/>
      <c r="QT1" s="76"/>
      <c r="QU1" s="76"/>
      <c r="QV1" s="76"/>
      <c r="QW1" s="76"/>
      <c r="QX1" s="76"/>
      <c r="QY1" s="76"/>
      <c r="QZ1" s="76"/>
      <c r="RA1" s="76"/>
      <c r="RB1" s="76"/>
      <c r="RC1" s="76"/>
      <c r="RD1" s="76"/>
      <c r="RE1" s="76"/>
      <c r="RF1" s="76"/>
      <c r="RG1" s="76"/>
      <c r="RH1" s="76"/>
      <c r="RI1" s="76"/>
      <c r="RJ1" s="76"/>
      <c r="RK1" s="76"/>
      <c r="RL1" s="76"/>
      <c r="RM1" s="76"/>
      <c r="RN1" s="76"/>
      <c r="RO1" s="76"/>
      <c r="RP1" s="76"/>
      <c r="RQ1" s="76"/>
      <c r="RR1" s="76"/>
      <c r="RS1" s="76"/>
      <c r="RT1" s="76"/>
      <c r="RU1" s="76"/>
      <c r="RV1" s="76"/>
      <c r="RW1" s="76"/>
      <c r="RX1" s="76"/>
      <c r="RY1" s="76"/>
      <c r="RZ1" s="76"/>
      <c r="SA1" s="76"/>
      <c r="SB1" s="76"/>
      <c r="SC1" s="76"/>
      <c r="SD1" s="76"/>
      <c r="SE1" s="76"/>
      <c r="SF1" s="76"/>
      <c r="SG1" s="76"/>
      <c r="SH1" s="76"/>
      <c r="SI1" s="76"/>
      <c r="SJ1" s="76"/>
      <c r="SK1" s="76"/>
      <c r="SL1" s="76"/>
      <c r="SM1" s="76"/>
      <c r="SN1" s="76"/>
      <c r="SO1" s="76"/>
      <c r="SP1" s="76"/>
      <c r="SQ1" s="76"/>
      <c r="SR1" s="76"/>
      <c r="SS1" s="76"/>
      <c r="ST1" s="76"/>
      <c r="SU1" s="76"/>
      <c r="SV1" s="76"/>
      <c r="SW1" s="76"/>
      <c r="SX1" s="76"/>
      <c r="SY1" s="76"/>
      <c r="SZ1" s="76"/>
      <c r="TA1" s="76"/>
      <c r="TB1" s="76"/>
      <c r="TC1" s="76"/>
      <c r="TD1" s="76"/>
      <c r="TE1" s="76"/>
      <c r="TF1" s="76"/>
      <c r="TG1" s="76"/>
      <c r="TH1" s="76"/>
      <c r="TI1" s="76"/>
      <c r="TJ1" s="76"/>
      <c r="TK1" s="76"/>
      <c r="TL1" s="76"/>
      <c r="TM1" s="76"/>
      <c r="TN1" s="76"/>
      <c r="TO1" s="76"/>
      <c r="TP1" s="76"/>
      <c r="TQ1" s="76"/>
      <c r="TR1" s="76"/>
      <c r="TS1" s="76"/>
      <c r="TT1" s="76"/>
      <c r="TU1" s="76"/>
      <c r="TV1" s="76"/>
      <c r="TW1" s="76"/>
      <c r="TX1" s="76"/>
      <c r="TY1" s="76"/>
      <c r="TZ1" s="76"/>
      <c r="UA1" s="76"/>
      <c r="UB1" s="76"/>
      <c r="UC1" s="76"/>
      <c r="UD1" s="76"/>
      <c r="UE1" s="76"/>
      <c r="UF1" s="76"/>
      <c r="UG1" s="76"/>
      <c r="UH1" s="76"/>
      <c r="UI1" s="76"/>
      <c r="UJ1" s="76"/>
      <c r="UK1" s="76"/>
      <c r="UL1" s="76"/>
      <c r="UM1" s="76"/>
      <c r="UN1" s="76"/>
      <c r="UO1" s="76"/>
      <c r="UP1" s="76"/>
      <c r="UQ1" s="76"/>
      <c r="UR1" s="76"/>
      <c r="US1" s="76"/>
      <c r="UT1" s="76"/>
      <c r="UU1" s="76"/>
      <c r="UV1" s="76"/>
      <c r="UW1" s="76"/>
      <c r="UX1" s="76"/>
      <c r="UY1" s="76"/>
      <c r="UZ1" s="76"/>
      <c r="VA1" s="76"/>
      <c r="VB1" s="76"/>
      <c r="VC1" s="76"/>
      <c r="VD1" s="76"/>
      <c r="VE1" s="76"/>
      <c r="VF1" s="76"/>
      <c r="VG1" s="76"/>
      <c r="VH1" s="76"/>
      <c r="VI1" s="76"/>
      <c r="VJ1" s="76"/>
      <c r="VK1" s="76"/>
      <c r="VL1" s="76"/>
      <c r="VM1" s="76"/>
      <c r="VN1" s="76"/>
      <c r="VO1" s="76"/>
      <c r="VP1" s="76"/>
      <c r="VQ1" s="76"/>
      <c r="VR1" s="76"/>
      <c r="VS1" s="76"/>
      <c r="VT1" s="76"/>
      <c r="VU1" s="76"/>
      <c r="VV1" s="76"/>
      <c r="VW1" s="76"/>
      <c r="VX1" s="76"/>
      <c r="VY1" s="76"/>
      <c r="VZ1" s="76"/>
      <c r="WA1" s="76"/>
      <c r="WB1" s="76"/>
      <c r="WC1" s="76"/>
      <c r="WD1" s="76"/>
      <c r="WE1" s="76"/>
      <c r="WF1" s="76"/>
      <c r="WG1" s="76"/>
      <c r="WH1" s="76"/>
      <c r="WI1" s="76"/>
      <c r="WJ1" s="76"/>
      <c r="WK1" s="76"/>
      <c r="WL1" s="76"/>
      <c r="WM1" s="76"/>
      <c r="WN1" s="76"/>
      <c r="WO1" s="76"/>
      <c r="WP1" s="76"/>
      <c r="WQ1" s="76"/>
      <c r="WR1" s="76"/>
      <c r="WS1" s="76"/>
      <c r="WT1" s="76"/>
      <c r="WU1" s="76"/>
      <c r="WV1" s="76"/>
      <c r="WW1" s="76"/>
      <c r="WX1" s="76"/>
      <c r="WY1" s="76"/>
      <c r="WZ1" s="76"/>
      <c r="XA1" s="76"/>
      <c r="XB1" s="76"/>
      <c r="XC1" s="76"/>
      <c r="XD1" s="76"/>
      <c r="XE1" s="76"/>
      <c r="XF1" s="76"/>
      <c r="XG1" s="76"/>
      <c r="XH1" s="76"/>
      <c r="XI1" s="76"/>
      <c r="XJ1" s="76"/>
      <c r="XK1" s="76"/>
      <c r="XL1" s="76"/>
      <c r="XM1" s="76"/>
      <c r="XN1" s="76"/>
      <c r="XO1" s="76"/>
      <c r="XP1" s="76"/>
      <c r="XQ1" s="76"/>
      <c r="XR1" s="76"/>
      <c r="XS1" s="76"/>
      <c r="XT1" s="76"/>
      <c r="XU1" s="76"/>
      <c r="XV1" s="76"/>
      <c r="XW1" s="76"/>
      <c r="XX1" s="76"/>
      <c r="XY1" s="76"/>
      <c r="XZ1" s="76"/>
      <c r="YA1" s="76"/>
      <c r="YB1" s="76"/>
      <c r="YC1" s="76"/>
      <c r="YD1" s="76"/>
      <c r="YE1" s="76"/>
      <c r="YF1" s="76"/>
      <c r="YG1" s="76"/>
      <c r="YH1" s="76"/>
      <c r="YI1" s="76"/>
      <c r="YJ1" s="76"/>
      <c r="YK1" s="76"/>
      <c r="YL1" s="76"/>
      <c r="YM1" s="76"/>
      <c r="YN1" s="76"/>
      <c r="YO1" s="76"/>
      <c r="YP1" s="76"/>
      <c r="YQ1" s="76"/>
      <c r="YR1" s="76"/>
      <c r="YS1" s="76"/>
      <c r="YT1" s="76"/>
      <c r="YU1" s="76"/>
      <c r="YV1" s="76"/>
      <c r="YW1" s="76"/>
      <c r="YX1" s="76"/>
      <c r="YY1" s="76"/>
      <c r="YZ1" s="76"/>
      <c r="ZA1" s="76"/>
      <c r="ZB1" s="76"/>
      <c r="ZC1" s="76"/>
      <c r="ZD1" s="76"/>
      <c r="ZE1" s="76"/>
      <c r="ZF1" s="76"/>
      <c r="ZG1" s="76"/>
      <c r="ZH1" s="76"/>
      <c r="ZI1" s="76"/>
      <c r="ZJ1" s="76"/>
      <c r="ZK1" s="76"/>
      <c r="ZL1" s="76"/>
      <c r="ZM1" s="76"/>
      <c r="ZN1" s="76"/>
      <c r="ZO1" s="76"/>
      <c r="ZP1" s="76"/>
      <c r="ZQ1" s="76"/>
      <c r="ZR1" s="76"/>
      <c r="ZS1" s="76"/>
      <c r="ZT1" s="76"/>
      <c r="ZU1" s="76"/>
      <c r="ZV1" s="76"/>
      <c r="ZW1" s="76"/>
      <c r="ZX1" s="76"/>
      <c r="ZY1" s="76"/>
      <c r="ZZ1" s="76"/>
      <c r="AAA1" s="76"/>
      <c r="AAB1" s="76"/>
      <c r="AAC1" s="76"/>
      <c r="AAD1" s="76"/>
      <c r="AAE1" s="76"/>
      <c r="AAF1" s="76"/>
      <c r="AAG1" s="76"/>
      <c r="AAH1" s="76"/>
      <c r="AAI1" s="76"/>
      <c r="AAJ1" s="76"/>
      <c r="AAK1" s="76"/>
      <c r="AAL1" s="76"/>
      <c r="AAM1" s="76"/>
      <c r="AAN1" s="76"/>
      <c r="AAO1" s="76"/>
      <c r="AAP1" s="76"/>
      <c r="AAQ1" s="76"/>
      <c r="AAR1" s="76"/>
      <c r="AAS1" s="76"/>
      <c r="AAT1" s="76"/>
      <c r="AAU1" s="76"/>
      <c r="AAV1" s="76"/>
      <c r="AAW1" s="76"/>
      <c r="AAX1" s="76"/>
      <c r="AAY1" s="76"/>
      <c r="AAZ1" s="76"/>
      <c r="ABA1" s="76"/>
      <c r="ABB1" s="76"/>
      <c r="ABC1" s="76"/>
      <c r="ABD1" s="76"/>
      <c r="ABE1" s="76"/>
      <c r="ABF1" s="76"/>
      <c r="ABG1" s="76"/>
      <c r="ABH1" s="76"/>
      <c r="ABI1" s="76"/>
      <c r="ABJ1" s="76"/>
      <c r="ABK1" s="76"/>
      <c r="ABL1" s="76"/>
      <c r="ABM1" s="76"/>
      <c r="ABN1" s="76"/>
      <c r="ABO1" s="76"/>
      <c r="ABP1" s="76"/>
      <c r="ABQ1" s="76"/>
      <c r="ABR1" s="76"/>
      <c r="ABS1" s="76"/>
      <c r="ABT1" s="76"/>
      <c r="ABU1" s="76"/>
      <c r="ABV1" s="76"/>
      <c r="ABW1" s="76"/>
      <c r="ABX1" s="76"/>
      <c r="ABY1" s="76"/>
      <c r="ABZ1" s="76"/>
      <c r="ACA1" s="76"/>
      <c r="ACB1" s="76"/>
      <c r="ACC1" s="76"/>
      <c r="ACD1" s="76"/>
      <c r="ACE1" s="76"/>
      <c r="ACF1" s="76"/>
      <c r="ACG1" s="76"/>
      <c r="ACH1" s="76"/>
      <c r="ACI1" s="76"/>
      <c r="ACJ1" s="76"/>
      <c r="ACK1" s="76"/>
      <c r="ACL1" s="76"/>
      <c r="ACM1" s="76"/>
      <c r="ACN1" s="76"/>
      <c r="ACO1" s="76"/>
      <c r="ACP1" s="76"/>
      <c r="ACQ1" s="76"/>
      <c r="ACR1" s="76"/>
      <c r="ACS1" s="76"/>
      <c r="ACT1" s="76"/>
      <c r="ACU1" s="76"/>
      <c r="ACV1" s="76"/>
      <c r="ACW1" s="76"/>
      <c r="ACX1" s="76"/>
      <c r="ACY1" s="76"/>
      <c r="ACZ1" s="76"/>
      <c r="ADA1" s="76"/>
      <c r="ADB1" s="76"/>
      <c r="ADC1" s="76"/>
      <c r="ADD1" s="76"/>
      <c r="ADE1" s="76"/>
      <c r="ADF1" s="76"/>
      <c r="ADG1" s="76"/>
      <c r="ADH1" s="76"/>
      <c r="ADI1" s="76"/>
      <c r="ADJ1" s="76"/>
      <c r="ADK1" s="76"/>
      <c r="ADL1" s="76"/>
      <c r="ADM1" s="76"/>
      <c r="ADN1" s="76"/>
      <c r="ADO1" s="76"/>
      <c r="ADP1" s="76"/>
      <c r="ADQ1" s="76"/>
      <c r="ADR1" s="76"/>
      <c r="ADS1" s="76"/>
      <c r="ADT1" s="76"/>
      <c r="ADU1" s="76"/>
      <c r="ADV1" s="76"/>
      <c r="ADW1" s="76"/>
      <c r="ADX1" s="76"/>
      <c r="ADY1" s="76"/>
      <c r="ADZ1" s="76"/>
      <c r="AEA1" s="76"/>
      <c r="AEB1" s="76"/>
      <c r="AEC1" s="76"/>
      <c r="AED1" s="76"/>
      <c r="AEE1" s="76"/>
      <c r="AEF1" s="76"/>
      <c r="AEG1" s="76"/>
      <c r="AEH1" s="76"/>
      <c r="AEI1" s="76"/>
      <c r="AEJ1" s="76"/>
      <c r="AEK1" s="76"/>
      <c r="AEL1" s="76"/>
      <c r="AEM1" s="76"/>
      <c r="AEN1" s="76"/>
      <c r="AEO1" s="76"/>
      <c r="AEP1" s="76"/>
      <c r="AEQ1" s="76"/>
      <c r="AER1" s="76"/>
      <c r="AES1" s="76"/>
      <c r="AET1" s="76"/>
      <c r="AEU1" s="76"/>
      <c r="AEV1" s="76"/>
      <c r="AEW1" s="76"/>
      <c r="AEX1" s="76"/>
      <c r="AEY1" s="76"/>
      <c r="AEZ1" s="76"/>
      <c r="AFA1" s="76"/>
      <c r="AFB1" s="76"/>
      <c r="AFC1" s="76"/>
      <c r="AFD1" s="76"/>
      <c r="AFE1" s="76"/>
      <c r="AFF1" s="76"/>
      <c r="AFG1" s="76"/>
      <c r="AFH1" s="76"/>
      <c r="AFI1" s="76"/>
      <c r="AFJ1" s="76"/>
      <c r="AFK1" s="76"/>
      <c r="AFL1" s="76"/>
      <c r="AFM1" s="76"/>
      <c r="AFN1" s="76"/>
      <c r="AFO1" s="76"/>
      <c r="AFP1" s="76"/>
      <c r="AFQ1" s="76"/>
      <c r="AFR1" s="76"/>
      <c r="AFS1" s="76"/>
      <c r="AFT1" s="76"/>
      <c r="AFU1" s="76"/>
      <c r="AFV1" s="76"/>
      <c r="AFW1" s="76"/>
      <c r="AFX1" s="76"/>
      <c r="AFY1" s="76"/>
      <c r="AFZ1" s="76"/>
      <c r="AGA1" s="76"/>
      <c r="AGB1" s="76"/>
      <c r="AGC1" s="76"/>
      <c r="AGD1" s="76"/>
      <c r="AGE1" s="76"/>
      <c r="AGF1" s="76"/>
      <c r="AGG1" s="76"/>
      <c r="AGH1" s="76"/>
      <c r="AGI1" s="76"/>
      <c r="AGJ1" s="76"/>
      <c r="AGK1" s="76"/>
      <c r="AGL1" s="76"/>
      <c r="AGM1" s="76"/>
      <c r="AGN1" s="76"/>
      <c r="AGO1" s="76"/>
      <c r="AGP1" s="76"/>
      <c r="AGQ1" s="76"/>
      <c r="AGR1" s="76"/>
      <c r="AGS1" s="76"/>
      <c r="AGT1" s="76"/>
      <c r="AGU1" s="76"/>
      <c r="AGV1" s="76"/>
      <c r="AGW1" s="76"/>
      <c r="AGX1" s="76"/>
      <c r="AGY1" s="76"/>
      <c r="AGZ1" s="76"/>
      <c r="AHA1" s="76"/>
      <c r="AHB1" s="76"/>
      <c r="AHC1" s="76"/>
      <c r="AHD1" s="76"/>
      <c r="AHE1" s="76"/>
      <c r="AHF1" s="76"/>
      <c r="AHG1" s="76"/>
      <c r="AHH1" s="76"/>
      <c r="AHI1" s="76"/>
      <c r="AHJ1" s="76"/>
      <c r="AHK1" s="76"/>
      <c r="AHL1" s="76"/>
      <c r="AHM1" s="76"/>
      <c r="AHN1" s="76"/>
      <c r="AHO1" s="76"/>
      <c r="AHP1" s="76"/>
      <c r="AHQ1" s="76"/>
      <c r="AHR1" s="76"/>
      <c r="AHS1" s="76"/>
      <c r="AHT1" s="76"/>
      <c r="AHU1" s="76"/>
      <c r="AHV1" s="76"/>
      <c r="AHW1" s="76"/>
      <c r="AHX1" s="76"/>
      <c r="AHY1" s="76"/>
      <c r="AHZ1" s="76"/>
      <c r="AIA1" s="76"/>
      <c r="AIB1" s="76"/>
      <c r="AIC1" s="76"/>
      <c r="AID1" s="76"/>
      <c r="AIE1" s="76"/>
      <c r="AIF1" s="76"/>
      <c r="AIG1" s="76"/>
      <c r="AIH1" s="76"/>
      <c r="AII1" s="76"/>
      <c r="AIJ1" s="76"/>
      <c r="AIK1" s="76"/>
      <c r="AIL1" s="76"/>
      <c r="AIM1" s="76"/>
      <c r="AIN1" s="76"/>
      <c r="AIO1" s="76"/>
      <c r="AIP1" s="76"/>
      <c r="AIQ1" s="76"/>
      <c r="AIR1" s="76"/>
      <c r="AIS1" s="76"/>
      <c r="AIT1" s="76"/>
      <c r="AIU1" s="76"/>
      <c r="AIV1" s="76"/>
      <c r="AIW1" s="76"/>
      <c r="AIX1" s="76"/>
      <c r="AIY1" s="76"/>
      <c r="AIZ1" s="76"/>
      <c r="AJA1" s="76"/>
      <c r="AJB1" s="76"/>
      <c r="AJC1" s="76"/>
      <c r="AJD1" s="76"/>
      <c r="AJE1" s="76"/>
      <c r="AJF1" s="76"/>
      <c r="AJG1" s="76"/>
      <c r="AJH1" s="76"/>
      <c r="AJI1" s="76"/>
      <c r="AJJ1" s="76"/>
      <c r="AJK1" s="76"/>
      <c r="AJL1" s="76"/>
      <c r="AJM1" s="76"/>
      <c r="AJN1" s="76"/>
      <c r="AJO1" s="76"/>
      <c r="AJP1" s="76"/>
      <c r="AJQ1" s="76"/>
      <c r="AJR1" s="76"/>
      <c r="AJS1" s="76"/>
      <c r="AJT1" s="76"/>
      <c r="AJU1" s="76"/>
      <c r="AJV1" s="76"/>
      <c r="AJW1" s="76"/>
      <c r="AJX1" s="76"/>
      <c r="AJY1" s="76"/>
      <c r="AJZ1" s="76"/>
      <c r="AKA1" s="76"/>
      <c r="AKB1" s="76"/>
      <c r="AKC1" s="76"/>
      <c r="AKD1" s="76"/>
      <c r="AKE1" s="76"/>
      <c r="AKF1" s="76"/>
      <c r="AKG1" s="76"/>
      <c r="AKH1" s="76"/>
      <c r="AKI1" s="76"/>
      <c r="AKJ1" s="76"/>
      <c r="AKK1" s="76"/>
      <c r="AKL1" s="76"/>
      <c r="AKM1" s="76"/>
      <c r="AKN1" s="76"/>
      <c r="AKO1" s="76"/>
      <c r="AKP1" s="76"/>
      <c r="AKQ1" s="76"/>
      <c r="AKR1" s="76"/>
      <c r="AKS1" s="76"/>
      <c r="AKT1" s="76"/>
      <c r="AKU1" s="76"/>
      <c r="AKV1" s="76"/>
      <c r="AKW1" s="76"/>
      <c r="AKX1" s="76"/>
      <c r="AKY1" s="76"/>
      <c r="AKZ1" s="76"/>
      <c r="ALA1" s="76"/>
      <c r="ALB1" s="76"/>
      <c r="ALC1" s="76"/>
      <c r="ALD1" s="76"/>
      <c r="ALE1" s="76"/>
      <c r="ALF1" s="76"/>
      <c r="ALG1" s="76"/>
      <c r="ALH1" s="76"/>
      <c r="ALI1" s="76"/>
      <c r="ALJ1" s="76"/>
      <c r="ALK1" s="76"/>
      <c r="ALL1" s="76"/>
      <c r="ALM1" s="76"/>
      <c r="ALN1" s="76"/>
      <c r="ALO1" s="76"/>
      <c r="ALP1" s="76"/>
      <c r="ALQ1" s="76"/>
      <c r="ALR1" s="76"/>
      <c r="ALS1" s="76"/>
      <c r="ALT1" s="76"/>
      <c r="ALU1" s="76"/>
      <c r="ALV1" s="76"/>
      <c r="ALW1" s="76"/>
      <c r="ALX1" s="76"/>
      <c r="ALY1" s="76"/>
      <c r="ALZ1" s="76"/>
      <c r="AMA1" s="76"/>
      <c r="AMB1" s="76"/>
      <c r="AMC1" s="76"/>
      <c r="AMD1" s="76"/>
      <c r="AME1" s="76"/>
      <c r="AMF1" s="76"/>
      <c r="AMG1" s="76"/>
      <c r="AMH1" s="76"/>
      <c r="AMI1" s="76"/>
      <c r="AMJ1" s="76"/>
    </row>
    <row r="2" spans="1:1024" ht="57" customHeight="1">
      <c r="A2" s="77"/>
      <c r="B2" s="77"/>
      <c r="C2" s="77"/>
    </row>
    <row r="3" spans="1:1024" ht="15">
      <c r="A3" s="78" t="s">
        <v>137</v>
      </c>
      <c r="B3" s="78"/>
      <c r="C3" s="78"/>
    </row>
    <row r="4" spans="1:1024">
      <c r="A4" s="79"/>
      <c r="B4" s="79"/>
      <c r="C4" s="79"/>
    </row>
    <row r="5" spans="1:1024" ht="15">
      <c r="A5" s="80" t="s">
        <v>2</v>
      </c>
      <c r="B5" s="80"/>
      <c r="C5" s="80"/>
      <c r="I5" s="16"/>
    </row>
    <row r="6" spans="1:1024" ht="15">
      <c r="A6" s="81" t="s">
        <v>3</v>
      </c>
      <c r="B6" s="81"/>
      <c r="C6" s="81"/>
    </row>
    <row r="7" spans="1:1024" ht="15">
      <c r="A7" s="81" t="s">
        <v>4</v>
      </c>
      <c r="B7" s="81"/>
      <c r="C7" s="81"/>
    </row>
    <row r="8" spans="1:1024" ht="15">
      <c r="A8" s="81" t="s">
        <v>5</v>
      </c>
      <c r="B8" s="81"/>
      <c r="C8" s="81"/>
    </row>
    <row r="9" spans="1:1024" ht="15">
      <c r="A9" s="87" t="s">
        <v>6</v>
      </c>
      <c r="B9" s="88"/>
      <c r="C9" s="89"/>
    </row>
    <row r="10" spans="1:1024" ht="15">
      <c r="A10" s="82" t="s">
        <v>7</v>
      </c>
      <c r="B10" s="82"/>
      <c r="C10" s="82"/>
    </row>
    <row r="11" spans="1:1024" ht="15">
      <c r="A11" s="83" t="s">
        <v>8</v>
      </c>
      <c r="B11" s="83"/>
      <c r="C11" s="83"/>
    </row>
    <row r="12" spans="1:1024">
      <c r="A12" s="77"/>
      <c r="B12" s="77"/>
      <c r="C12" s="77"/>
    </row>
    <row r="13" spans="1:1024" ht="15">
      <c r="A13" s="84" t="s">
        <v>9</v>
      </c>
      <c r="B13" s="84"/>
      <c r="C13" s="84"/>
    </row>
    <row r="14" spans="1:1024">
      <c r="A14" s="4" t="s">
        <v>10</v>
      </c>
      <c r="B14" s="5"/>
      <c r="C14" s="6">
        <v>42370</v>
      </c>
    </row>
    <row r="15" spans="1:1024" ht="15">
      <c r="A15" s="7" t="s">
        <v>11</v>
      </c>
      <c r="B15" s="8"/>
      <c r="C15" s="9">
        <v>500</v>
      </c>
    </row>
    <row r="16" spans="1:1024">
      <c r="A16" s="10" t="s">
        <v>12</v>
      </c>
      <c r="B16" s="11"/>
      <c r="C16" s="12">
        <v>42401</v>
      </c>
    </row>
    <row r="17" spans="1:9">
      <c r="A17" s="7" t="s">
        <v>13</v>
      </c>
      <c r="B17" s="8"/>
      <c r="C17" s="13">
        <v>42430</v>
      </c>
    </row>
    <row r="18" spans="1:9">
      <c r="A18" s="10" t="s">
        <v>14</v>
      </c>
      <c r="B18" s="11"/>
      <c r="C18" s="14" t="s">
        <v>15</v>
      </c>
    </row>
    <row r="19" spans="1:9">
      <c r="A19" s="7" t="s">
        <v>16</v>
      </c>
      <c r="B19" s="8"/>
      <c r="C19" s="15" t="s">
        <v>17</v>
      </c>
    </row>
    <row r="20" spans="1:9" ht="15">
      <c r="A20" s="10" t="s">
        <v>18</v>
      </c>
      <c r="B20" s="11"/>
      <c r="C20" s="14" t="s">
        <v>19</v>
      </c>
      <c r="D20" s="16"/>
    </row>
    <row r="21" spans="1:9" ht="15">
      <c r="A21" s="7" t="s">
        <v>20</v>
      </c>
      <c r="B21" s="8"/>
      <c r="C21" s="9">
        <v>1000</v>
      </c>
    </row>
    <row r="22" spans="1:9">
      <c r="A22" s="10" t="s">
        <v>21</v>
      </c>
      <c r="B22" s="11"/>
      <c r="C22" s="12">
        <v>42430</v>
      </c>
    </row>
    <row r="23" spans="1:9">
      <c r="A23" s="7" t="s">
        <v>22</v>
      </c>
      <c r="B23" s="8"/>
      <c r="C23" s="15" t="s">
        <v>64</v>
      </c>
    </row>
    <row r="24" spans="1:9" ht="15">
      <c r="A24" s="10" t="s">
        <v>24</v>
      </c>
      <c r="B24" s="11"/>
      <c r="C24" s="14" t="s">
        <v>25</v>
      </c>
      <c r="I24" s="17"/>
    </row>
    <row r="25" spans="1:9" ht="15">
      <c r="A25" s="7" t="s">
        <v>26</v>
      </c>
      <c r="B25" s="8"/>
      <c r="C25" s="15" t="s">
        <v>131</v>
      </c>
      <c r="D25" s="21">
        <v>0.1</v>
      </c>
      <c r="E25" s="16"/>
      <c r="F25" s="16"/>
      <c r="G25" s="16"/>
      <c r="H25" s="16"/>
      <c r="I25" s="16"/>
    </row>
    <row r="26" spans="1:9" ht="15">
      <c r="A26" s="10" t="s">
        <v>29</v>
      </c>
      <c r="B26" s="11"/>
      <c r="C26" s="14" t="s">
        <v>66</v>
      </c>
      <c r="D26" s="21">
        <v>0.05</v>
      </c>
      <c r="E26" s="16"/>
      <c r="F26" s="16"/>
      <c r="G26" s="16"/>
      <c r="H26" s="16"/>
      <c r="I26" s="16"/>
    </row>
    <row r="27" spans="1:9" ht="15">
      <c r="A27" s="23" t="s">
        <v>31</v>
      </c>
      <c r="B27" s="24"/>
      <c r="C27" s="25">
        <v>42681</v>
      </c>
      <c r="D27" s="16"/>
      <c r="E27" s="16"/>
      <c r="F27" s="16"/>
      <c r="G27" s="16"/>
      <c r="H27" s="16"/>
      <c r="I27" s="16"/>
    </row>
    <row r="28" spans="1:9" ht="15">
      <c r="A28" s="79"/>
      <c r="B28" s="79"/>
      <c r="C28" s="79"/>
      <c r="D28" s="16"/>
      <c r="E28" s="16"/>
      <c r="F28" s="16"/>
      <c r="G28" s="16"/>
      <c r="H28" s="16"/>
      <c r="I28" s="28"/>
    </row>
    <row r="29" spans="1:9" ht="15">
      <c r="A29" s="80" t="s">
        <v>32</v>
      </c>
      <c r="B29" s="80"/>
      <c r="C29" s="80"/>
      <c r="D29" s="16"/>
      <c r="E29" s="27"/>
      <c r="F29" s="27"/>
      <c r="G29" s="27"/>
      <c r="H29" s="27"/>
      <c r="I29" s="16"/>
    </row>
    <row r="30" spans="1:9" ht="15">
      <c r="A30" s="29" t="s">
        <v>33</v>
      </c>
      <c r="B30" s="11"/>
      <c r="C30" s="30">
        <f>C21</f>
        <v>1000</v>
      </c>
      <c r="D30" s="16"/>
      <c r="E30" s="27"/>
      <c r="F30" s="27"/>
      <c r="G30" s="27"/>
      <c r="H30" s="27"/>
      <c r="I30" s="16"/>
    </row>
    <row r="31" spans="1:9" ht="15">
      <c r="A31" s="7" t="s">
        <v>67</v>
      </c>
      <c r="B31" s="8"/>
      <c r="C31" s="33">
        <f>F66</f>
        <v>9.9800000000000319E-2</v>
      </c>
      <c r="D31" s="16"/>
      <c r="I31" s="16"/>
    </row>
    <row r="32" spans="1:9" ht="15">
      <c r="A32" s="29" t="s">
        <v>138</v>
      </c>
      <c r="B32" s="11"/>
      <c r="C32" s="34">
        <f>C30*C31</f>
        <v>99.800000000000324</v>
      </c>
      <c r="D32" s="16"/>
      <c r="E32" s="166"/>
      <c r="F32" s="166"/>
      <c r="I32" s="16"/>
    </row>
    <row r="33" spans="1:13" ht="15">
      <c r="A33" s="35" t="s">
        <v>37</v>
      </c>
      <c r="B33" s="8"/>
      <c r="C33" s="18">
        <f>C30+C32</f>
        <v>1099.8000000000004</v>
      </c>
      <c r="D33" s="16"/>
      <c r="I33" s="16"/>
    </row>
    <row r="34" spans="1:13" ht="15">
      <c r="A34" s="29" t="s">
        <v>26</v>
      </c>
      <c r="B34" s="11"/>
      <c r="C34" s="34">
        <f>D25*C15</f>
        <v>50</v>
      </c>
      <c r="D34" s="16"/>
      <c r="I34" s="16"/>
    </row>
    <row r="35" spans="1:13" ht="15">
      <c r="A35" s="7" t="s">
        <v>38</v>
      </c>
      <c r="B35" s="8"/>
      <c r="C35" s="167">
        <f>F73</f>
        <v>1.0207059999999999</v>
      </c>
      <c r="D35" s="16"/>
      <c r="I35" s="16"/>
    </row>
    <row r="36" spans="1:13" ht="15">
      <c r="A36" s="10" t="s">
        <v>39</v>
      </c>
      <c r="B36" s="11"/>
      <c r="C36" s="34">
        <f>C34*C35</f>
        <v>51.035299999999992</v>
      </c>
      <c r="D36" s="16"/>
      <c r="I36" s="16"/>
    </row>
    <row r="37" spans="1:13" ht="15">
      <c r="A37" s="7" t="s">
        <v>67</v>
      </c>
      <c r="B37" s="8"/>
      <c r="C37" s="168">
        <f>C85</f>
        <v>9.9800000000000319E-2</v>
      </c>
      <c r="D37" s="16"/>
      <c r="I37" s="16"/>
    </row>
    <row r="38" spans="1:13" ht="15">
      <c r="A38" s="29" t="s">
        <v>139</v>
      </c>
      <c r="B38" s="11"/>
      <c r="C38" s="34">
        <f>C36*C37</f>
        <v>5.0933229400000153</v>
      </c>
      <c r="D38" s="16"/>
      <c r="I38" s="16"/>
    </row>
    <row r="39" spans="1:13" ht="15">
      <c r="A39" s="7" t="s">
        <v>101</v>
      </c>
      <c r="B39" s="8"/>
      <c r="C39" s="143">
        <f>C36*C37+C36</f>
        <v>56.128622940000007</v>
      </c>
      <c r="D39" s="169"/>
      <c r="I39" s="16"/>
    </row>
    <row r="40" spans="1:13" ht="15">
      <c r="A40" s="53" t="s">
        <v>68</v>
      </c>
      <c r="B40" s="11"/>
      <c r="C40" s="34">
        <f>C33+C39</f>
        <v>1155.9286229400004</v>
      </c>
      <c r="D40" s="16"/>
      <c r="H40" s="16"/>
      <c r="I40" s="16"/>
    </row>
    <row r="41" spans="1:13" ht="15">
      <c r="A41" s="145" t="s">
        <v>29</v>
      </c>
      <c r="B41" s="8"/>
      <c r="C41" s="18">
        <f>D26*C40</f>
        <v>57.796431147000021</v>
      </c>
      <c r="D41" s="16"/>
      <c r="H41" s="16"/>
      <c r="I41" s="16"/>
    </row>
    <row r="42" spans="1:13" ht="15">
      <c r="A42" s="37" t="s">
        <v>40</v>
      </c>
      <c r="B42" s="38"/>
      <c r="C42" s="39">
        <f>C40+C41</f>
        <v>1213.7250540870004</v>
      </c>
      <c r="D42" s="16"/>
      <c r="H42" s="16"/>
      <c r="I42" s="16"/>
    </row>
    <row r="43" spans="1:13" ht="15">
      <c r="A43" s="41"/>
      <c r="B43" s="41"/>
      <c r="C43" s="42"/>
      <c r="D43" s="16"/>
      <c r="E43" s="16"/>
      <c r="F43" s="16"/>
      <c r="G43" s="16"/>
      <c r="H43" s="16"/>
      <c r="I43" s="16"/>
    </row>
    <row r="44" spans="1:13" ht="15">
      <c r="A44" s="86" t="s">
        <v>41</v>
      </c>
      <c r="B44" s="86"/>
      <c r="C44" s="86"/>
      <c r="D44" s="26"/>
      <c r="E44" s="26"/>
      <c r="F44" s="26"/>
      <c r="G44" s="26"/>
      <c r="H44" s="27"/>
      <c r="I44" s="27"/>
      <c r="J44" s="27"/>
      <c r="K44" s="27"/>
      <c r="L44" s="27"/>
      <c r="M44" s="27"/>
    </row>
    <row r="45" spans="1:13" ht="15">
      <c r="A45" s="46" t="s">
        <v>140</v>
      </c>
      <c r="B45" s="47"/>
      <c r="C45" s="170"/>
      <c r="D45" s="16"/>
      <c r="E45" s="16"/>
      <c r="F45" s="16"/>
      <c r="G45" s="16"/>
    </row>
    <row r="46" spans="1:13">
      <c r="A46" s="171" t="s">
        <v>141</v>
      </c>
      <c r="B46" s="172"/>
      <c r="C46" s="173"/>
    </row>
    <row r="47" spans="1:13">
      <c r="A47" s="47"/>
      <c r="B47" s="47"/>
      <c r="C47" s="47"/>
    </row>
    <row r="48" spans="1:13">
      <c r="A48" s="48" t="s">
        <v>70</v>
      </c>
      <c r="B48" s="24"/>
      <c r="C48" s="49"/>
    </row>
    <row r="49" spans="1:9">
      <c r="A49" s="92"/>
      <c r="B49" s="11"/>
      <c r="C49" s="11"/>
    </row>
    <row r="50" spans="1:9" ht="15">
      <c r="A50" s="41" t="s">
        <v>142</v>
      </c>
      <c r="B50" s="41"/>
      <c r="C50" s="42"/>
    </row>
    <row r="51" spans="1:9">
      <c r="A51" s="77"/>
      <c r="B51" s="77"/>
      <c r="C51" s="77"/>
    </row>
    <row r="52" spans="1:9" ht="15">
      <c r="A52" s="80" t="s">
        <v>45</v>
      </c>
      <c r="B52" s="80"/>
      <c r="C52" s="80"/>
    </row>
    <row r="53" spans="1:9" ht="15">
      <c r="A53" s="109" t="s">
        <v>46</v>
      </c>
      <c r="B53" s="109"/>
      <c r="C53" s="109"/>
      <c r="D53" s="26"/>
      <c r="E53" s="27"/>
    </row>
    <row r="54" spans="1:9" ht="15">
      <c r="A54" s="29" t="s">
        <v>33</v>
      </c>
      <c r="B54" s="41"/>
      <c r="C54" s="30">
        <v>1000</v>
      </c>
      <c r="D54" s="26"/>
      <c r="E54" s="27"/>
      <c r="F54" s="26"/>
      <c r="G54" s="16"/>
      <c r="H54" s="16"/>
    </row>
    <row r="55" spans="1:9" ht="15">
      <c r="A55" s="29" t="s">
        <v>47</v>
      </c>
      <c r="B55" s="41"/>
      <c r="C55" s="14" t="s">
        <v>72</v>
      </c>
      <c r="D55" s="16"/>
      <c r="F55" s="16"/>
      <c r="G55" s="16"/>
      <c r="H55" s="16"/>
    </row>
    <row r="56" spans="1:9" ht="15">
      <c r="A56" s="37" t="s">
        <v>73</v>
      </c>
      <c r="B56" s="93" t="s">
        <v>74</v>
      </c>
      <c r="C56" s="94" t="s">
        <v>75</v>
      </c>
      <c r="D56" s="16"/>
      <c r="E56" s="95" t="s">
        <v>76</v>
      </c>
      <c r="F56" s="95" t="s">
        <v>77</v>
      </c>
    </row>
    <row r="57" spans="1:9" ht="15">
      <c r="A57" s="174">
        <v>42430</v>
      </c>
      <c r="B57" s="175">
        <v>42461</v>
      </c>
      <c r="C57" s="176">
        <f t="shared" ref="C57:C65" si="0">F57</f>
        <v>1.1600000000000055E-2</v>
      </c>
      <c r="D57" s="16"/>
      <c r="E57" s="55">
        <v>1.0116000000000001</v>
      </c>
      <c r="F57" s="98">
        <f t="shared" ref="F57:F64" si="1">E57-1</f>
        <v>1.1600000000000055E-2</v>
      </c>
    </row>
    <row r="58" spans="1:9" ht="15">
      <c r="A58" s="35">
        <v>42461</v>
      </c>
      <c r="B58" s="99">
        <v>42491</v>
      </c>
      <c r="C58" s="100">
        <f t="shared" si="0"/>
        <v>1.0599999999999943E-2</v>
      </c>
      <c r="D58" s="16"/>
      <c r="E58" s="55">
        <v>1.0105999999999999</v>
      </c>
      <c r="F58" s="98">
        <f t="shared" si="1"/>
        <v>1.0599999999999943E-2</v>
      </c>
    </row>
    <row r="59" spans="1:9" ht="15">
      <c r="A59" s="53">
        <v>42491</v>
      </c>
      <c r="B59" s="96">
        <v>42522</v>
      </c>
      <c r="C59" s="97">
        <f t="shared" si="0"/>
        <v>1.110000000000011E-2</v>
      </c>
      <c r="D59" s="16"/>
      <c r="E59" s="55">
        <v>1.0111000000000001</v>
      </c>
      <c r="F59" s="98">
        <f t="shared" si="1"/>
        <v>1.110000000000011E-2</v>
      </c>
      <c r="G59" s="16"/>
      <c r="H59" s="16"/>
      <c r="I59" s="101"/>
    </row>
    <row r="60" spans="1:9" ht="15">
      <c r="A60" s="35">
        <v>42522</v>
      </c>
      <c r="B60" s="99">
        <v>42552</v>
      </c>
      <c r="C60" s="100">
        <f t="shared" si="0"/>
        <v>1.1600000000000055E-2</v>
      </c>
      <c r="D60" s="28"/>
      <c r="E60" s="55">
        <v>1.0116000000000001</v>
      </c>
      <c r="F60" s="98">
        <f t="shared" si="1"/>
        <v>1.1600000000000055E-2</v>
      </c>
      <c r="G60" s="102"/>
      <c r="H60" s="16"/>
    </row>
    <row r="61" spans="1:9" ht="15">
      <c r="A61" s="53">
        <v>42552</v>
      </c>
      <c r="B61" s="96">
        <v>42583</v>
      </c>
      <c r="C61" s="97">
        <f t="shared" si="0"/>
        <v>1.110000000000011E-2</v>
      </c>
      <c r="D61" s="28"/>
      <c r="E61" s="55">
        <v>1.0111000000000001</v>
      </c>
      <c r="F61" s="98">
        <f t="shared" si="1"/>
        <v>1.110000000000011E-2</v>
      </c>
      <c r="G61" s="98"/>
      <c r="H61" s="16"/>
    </row>
    <row r="62" spans="1:9" ht="15">
      <c r="A62" s="35">
        <v>42583</v>
      </c>
      <c r="B62" s="99">
        <v>42614</v>
      </c>
      <c r="C62" s="100">
        <f t="shared" si="0"/>
        <v>1.2199999999999989E-2</v>
      </c>
      <c r="D62" s="28"/>
      <c r="E62" s="55">
        <v>1.0122</v>
      </c>
      <c r="F62" s="98">
        <f t="shared" si="1"/>
        <v>1.2199999999999989E-2</v>
      </c>
      <c r="G62" s="98"/>
      <c r="H62" s="16"/>
    </row>
    <row r="63" spans="1:9" ht="15">
      <c r="A63" s="53">
        <v>42614</v>
      </c>
      <c r="B63" s="96">
        <v>42644</v>
      </c>
      <c r="C63" s="97">
        <f t="shared" si="0"/>
        <v>1.110000000000011E-2</v>
      </c>
      <c r="D63" s="28"/>
      <c r="E63" s="55">
        <v>1.0111000000000001</v>
      </c>
      <c r="F63" s="98">
        <f t="shared" si="1"/>
        <v>1.110000000000011E-2</v>
      </c>
      <c r="G63" s="98"/>
      <c r="H63" s="16"/>
    </row>
    <row r="64" spans="1:9" ht="15">
      <c r="A64" s="35">
        <v>42644</v>
      </c>
      <c r="B64" s="99">
        <v>42675</v>
      </c>
      <c r="C64" s="100">
        <f t="shared" si="0"/>
        <v>1.0499999999999954E-2</v>
      </c>
      <c r="D64" s="28"/>
      <c r="E64" s="55">
        <v>1.0105</v>
      </c>
      <c r="F64" s="98">
        <f t="shared" si="1"/>
        <v>1.0499999999999954E-2</v>
      </c>
      <c r="G64" s="98"/>
      <c r="H64" s="16"/>
    </row>
    <row r="65" spans="1:8" ht="15">
      <c r="A65" s="53">
        <v>42675</v>
      </c>
      <c r="B65" s="96">
        <v>42704</v>
      </c>
      <c r="C65" s="97">
        <f t="shared" si="0"/>
        <v>0.01</v>
      </c>
      <c r="D65" s="28"/>
      <c r="F65" s="98">
        <v>0.01</v>
      </c>
      <c r="G65" s="98"/>
      <c r="H65" s="16"/>
    </row>
    <row r="66" spans="1:8" ht="15">
      <c r="A66" s="72" t="s">
        <v>40</v>
      </c>
      <c r="B66" s="24"/>
      <c r="C66" s="103">
        <f>SUM(C57:C65)</f>
        <v>9.9800000000000319E-2</v>
      </c>
      <c r="D66" s="28"/>
      <c r="E66" s="28" t="s">
        <v>78</v>
      </c>
      <c r="F66" s="98">
        <f>SUM(F57:F65)</f>
        <v>9.9800000000000319E-2</v>
      </c>
      <c r="G66" s="98"/>
      <c r="H66" s="16"/>
    </row>
    <row r="67" spans="1:8" ht="15">
      <c r="A67" s="68"/>
      <c r="B67" s="11"/>
      <c r="C67" s="177"/>
      <c r="D67" s="63"/>
      <c r="E67" s="28"/>
      <c r="F67" s="98"/>
      <c r="G67" s="98"/>
      <c r="H67" s="16"/>
    </row>
    <row r="68" spans="1:8" ht="15">
      <c r="A68" s="109" t="s">
        <v>62</v>
      </c>
      <c r="B68" s="109"/>
      <c r="C68" s="109"/>
      <c r="D68" s="28"/>
      <c r="E68" s="28"/>
      <c r="F68" s="98"/>
      <c r="G68" s="98"/>
      <c r="H68" s="16"/>
    </row>
    <row r="69" spans="1:8" ht="15">
      <c r="A69" s="29" t="s">
        <v>26</v>
      </c>
      <c r="B69" s="41"/>
      <c r="C69" s="30">
        <f>C15*D25</f>
        <v>50</v>
      </c>
      <c r="D69" s="28"/>
      <c r="E69" s="28"/>
      <c r="F69" s="98"/>
      <c r="G69" s="98"/>
      <c r="H69" s="16"/>
    </row>
    <row r="70" spans="1:8" ht="15">
      <c r="A70" s="29" t="s">
        <v>47</v>
      </c>
      <c r="B70" s="41"/>
      <c r="C70" s="14" t="s">
        <v>143</v>
      </c>
      <c r="D70" s="28"/>
      <c r="E70" s="28"/>
      <c r="F70" s="98"/>
      <c r="G70" s="98"/>
      <c r="H70" s="16"/>
    </row>
    <row r="71" spans="1:8" ht="15">
      <c r="A71" s="37" t="s">
        <v>49</v>
      </c>
      <c r="B71" s="50" t="s">
        <v>104</v>
      </c>
      <c r="C71" s="124" t="s">
        <v>51</v>
      </c>
      <c r="D71" s="28"/>
      <c r="E71" s="28"/>
      <c r="F71" s="98"/>
      <c r="G71" s="98"/>
      <c r="H71" s="16"/>
    </row>
    <row r="72" spans="1:8" ht="15">
      <c r="A72" s="10" t="s">
        <v>106</v>
      </c>
      <c r="B72" s="61">
        <v>1.0105999999999999</v>
      </c>
      <c r="C72" s="30">
        <f>C69*B72</f>
        <v>50.529999999999994</v>
      </c>
      <c r="D72" s="28"/>
      <c r="F72" s="144">
        <f>B72</f>
        <v>1.0105999999999999</v>
      </c>
      <c r="G72" s="98"/>
      <c r="H72" s="16"/>
    </row>
    <row r="73" spans="1:8" ht="15">
      <c r="A73" s="178" t="s">
        <v>107</v>
      </c>
      <c r="B73" s="114">
        <v>1.01</v>
      </c>
      <c r="C73" s="179">
        <f>C72*B73</f>
        <v>51.035299999999992</v>
      </c>
      <c r="D73" s="28"/>
      <c r="E73" t="s">
        <v>144</v>
      </c>
      <c r="F73" s="144">
        <f>F72*B73</f>
        <v>1.0207059999999999</v>
      </c>
      <c r="G73" s="98"/>
      <c r="H73" s="16"/>
    </row>
    <row r="74" spans="1:8" ht="15">
      <c r="A74" s="29" t="s">
        <v>47</v>
      </c>
      <c r="B74" s="41"/>
      <c r="C74" s="14" t="s">
        <v>72</v>
      </c>
      <c r="D74" s="28"/>
      <c r="E74" s="28"/>
      <c r="F74" s="98"/>
      <c r="G74" s="98"/>
      <c r="H74" s="16"/>
    </row>
    <row r="75" spans="1:8" ht="15">
      <c r="A75" s="37" t="s">
        <v>73</v>
      </c>
      <c r="B75" s="93" t="s">
        <v>74</v>
      </c>
      <c r="C75" s="94" t="s">
        <v>75</v>
      </c>
      <c r="D75" s="28"/>
      <c r="E75" s="28"/>
      <c r="F75" s="98"/>
      <c r="G75" s="98"/>
      <c r="H75" s="16"/>
    </row>
    <row r="76" spans="1:8" ht="15">
      <c r="A76" s="174">
        <v>42430</v>
      </c>
      <c r="B76" s="175">
        <v>42461</v>
      </c>
      <c r="C76" s="176">
        <f t="shared" ref="C76:C84" si="2">F57</f>
        <v>1.1600000000000055E-2</v>
      </c>
      <c r="D76" s="28"/>
      <c r="E76" s="28"/>
      <c r="F76" s="98"/>
      <c r="G76" s="98"/>
      <c r="H76" s="16"/>
    </row>
    <row r="77" spans="1:8" ht="15">
      <c r="A77" s="35">
        <v>42461</v>
      </c>
      <c r="B77" s="99">
        <v>42491</v>
      </c>
      <c r="C77" s="100">
        <f t="shared" si="2"/>
        <v>1.0599999999999943E-2</v>
      </c>
      <c r="D77" s="28"/>
      <c r="E77" s="28"/>
      <c r="F77" s="98"/>
      <c r="G77" s="98"/>
      <c r="H77" s="16"/>
    </row>
    <row r="78" spans="1:8" ht="15">
      <c r="A78" s="53">
        <v>42491</v>
      </c>
      <c r="B78" s="96">
        <v>42522</v>
      </c>
      <c r="C78" s="97">
        <f t="shared" si="2"/>
        <v>1.110000000000011E-2</v>
      </c>
      <c r="D78" s="28"/>
      <c r="E78" s="28"/>
      <c r="F78" s="98"/>
      <c r="G78" s="98"/>
      <c r="H78" s="16"/>
    </row>
    <row r="79" spans="1:8" ht="15">
      <c r="A79" s="35">
        <v>42522</v>
      </c>
      <c r="B79" s="99">
        <v>42552</v>
      </c>
      <c r="C79" s="100">
        <f t="shared" si="2"/>
        <v>1.1600000000000055E-2</v>
      </c>
      <c r="D79" s="28"/>
      <c r="E79" s="28"/>
      <c r="F79" s="98"/>
      <c r="G79" s="98"/>
      <c r="H79" s="16"/>
    </row>
    <row r="80" spans="1:8" ht="15">
      <c r="A80" s="53">
        <v>42552</v>
      </c>
      <c r="B80" s="96">
        <v>42583</v>
      </c>
      <c r="C80" s="97">
        <f t="shared" si="2"/>
        <v>1.110000000000011E-2</v>
      </c>
      <c r="D80" s="28"/>
      <c r="E80" s="28"/>
      <c r="F80" s="98"/>
      <c r="G80" s="98"/>
      <c r="H80" s="16"/>
    </row>
    <row r="81" spans="1:8" ht="15">
      <c r="A81" s="35">
        <v>42583</v>
      </c>
      <c r="B81" s="99">
        <v>42614</v>
      </c>
      <c r="C81" s="100">
        <f t="shared" si="2"/>
        <v>1.2199999999999989E-2</v>
      </c>
      <c r="D81" s="28"/>
      <c r="E81" s="28"/>
      <c r="F81" s="98"/>
      <c r="G81" s="98"/>
      <c r="H81" s="16"/>
    </row>
    <row r="82" spans="1:8" ht="15">
      <c r="A82" s="53">
        <v>42614</v>
      </c>
      <c r="B82" s="96">
        <v>42644</v>
      </c>
      <c r="C82" s="97">
        <f t="shared" si="2"/>
        <v>1.110000000000011E-2</v>
      </c>
      <c r="D82" s="28"/>
      <c r="E82" s="28"/>
      <c r="F82" s="98"/>
      <c r="G82" s="98"/>
      <c r="H82" s="16"/>
    </row>
    <row r="83" spans="1:8" ht="15">
      <c r="A83" s="35">
        <v>42644</v>
      </c>
      <c r="B83" s="99">
        <v>42675</v>
      </c>
      <c r="C83" s="100">
        <f t="shared" si="2"/>
        <v>1.0499999999999954E-2</v>
      </c>
      <c r="D83" s="28"/>
      <c r="E83" s="28"/>
      <c r="F83" s="98"/>
      <c r="G83" s="98"/>
      <c r="H83" s="16"/>
    </row>
    <row r="84" spans="1:8" ht="15">
      <c r="A84" s="53">
        <v>42675</v>
      </c>
      <c r="B84" s="96">
        <v>42704</v>
      </c>
      <c r="C84" s="97">
        <f t="shared" si="2"/>
        <v>0.01</v>
      </c>
      <c r="D84" s="28"/>
      <c r="E84" s="28"/>
      <c r="F84" s="98"/>
      <c r="G84" s="98"/>
      <c r="H84" s="16"/>
    </row>
    <row r="85" spans="1:8" ht="15">
      <c r="A85" s="72" t="s">
        <v>40</v>
      </c>
      <c r="B85" s="24"/>
      <c r="C85" s="103">
        <f>SUM(C76:C84)</f>
        <v>9.9800000000000319E-2</v>
      </c>
      <c r="D85" s="28"/>
      <c r="E85" s="28"/>
      <c r="F85" s="98"/>
      <c r="G85" s="98"/>
      <c r="H85" s="16"/>
    </row>
    <row r="86" spans="1:8" ht="15">
      <c r="A86" s="68" t="s">
        <v>138</v>
      </c>
      <c r="B86" s="180" t="s">
        <v>64</v>
      </c>
      <c r="C86" s="34">
        <f>C32</f>
        <v>99.800000000000324</v>
      </c>
      <c r="D86" s="101"/>
      <c r="E86" s="75"/>
    </row>
    <row r="87" spans="1:8" ht="15">
      <c r="A87" s="53" t="s">
        <v>37</v>
      </c>
      <c r="B87" s="105"/>
      <c r="C87" s="34">
        <f>C33</f>
        <v>1099.8000000000004</v>
      </c>
      <c r="D87" s="101"/>
      <c r="E87" s="75"/>
    </row>
    <row r="88" spans="1:8" ht="15">
      <c r="A88" s="68" t="s">
        <v>26</v>
      </c>
      <c r="B88" s="107" t="s">
        <v>131</v>
      </c>
      <c r="C88" s="36">
        <f>C36</f>
        <v>51.035299999999992</v>
      </c>
      <c r="D88" s="101"/>
      <c r="E88" s="75"/>
    </row>
    <row r="89" spans="1:8" ht="15">
      <c r="A89" s="53" t="s">
        <v>139</v>
      </c>
      <c r="B89" s="180" t="s">
        <v>64</v>
      </c>
      <c r="C89" s="36">
        <f>C38</f>
        <v>5.0933229400000153</v>
      </c>
      <c r="D89" s="101"/>
      <c r="E89" s="75"/>
    </row>
    <row r="90" spans="1:8" ht="15">
      <c r="A90" s="10" t="s">
        <v>145</v>
      </c>
      <c r="B90" s="11"/>
      <c r="C90" s="36">
        <f>C39</f>
        <v>56.128622940000007</v>
      </c>
      <c r="D90" s="101"/>
      <c r="E90" s="75"/>
    </row>
    <row r="91" spans="1:8" ht="15">
      <c r="A91" s="53" t="s">
        <v>68</v>
      </c>
      <c r="B91" s="107"/>
      <c r="C91" s="71">
        <f>C40</f>
        <v>1155.9286229400004</v>
      </c>
      <c r="D91" s="101"/>
      <c r="E91" s="75"/>
    </row>
    <row r="92" spans="1:8" ht="15">
      <c r="A92" s="68" t="s">
        <v>29</v>
      </c>
      <c r="B92" s="181" t="s">
        <v>146</v>
      </c>
      <c r="C92" s="71">
        <f>C41</f>
        <v>57.796431147000021</v>
      </c>
      <c r="D92" s="101"/>
      <c r="E92" s="75"/>
    </row>
    <row r="93" spans="1:8" ht="15">
      <c r="A93" s="72" t="s">
        <v>40</v>
      </c>
      <c r="B93" s="38"/>
      <c r="C93" s="39">
        <f>C91+C92</f>
        <v>1213.7250540870004</v>
      </c>
      <c r="D93" s="101"/>
    </row>
  </sheetData>
  <mergeCells count="19">
    <mergeCell ref="A68:C68"/>
    <mergeCell ref="A28:C28"/>
    <mergeCell ref="A29:C29"/>
    <mergeCell ref="A44:C44"/>
    <mergeCell ref="A51:C51"/>
    <mergeCell ref="A52:C52"/>
    <mergeCell ref="A53:C53"/>
    <mergeCell ref="A7:C7"/>
    <mergeCell ref="A8:C8"/>
    <mergeCell ref="A10:C10"/>
    <mergeCell ref="A11:C11"/>
    <mergeCell ref="A12:C12"/>
    <mergeCell ref="A13:C13"/>
    <mergeCell ref="A1:AMJ1"/>
    <mergeCell ref="A2:C2"/>
    <mergeCell ref="A3:C3"/>
    <mergeCell ref="A4:C4"/>
    <mergeCell ref="A5:C5"/>
    <mergeCell ref="A6:C6"/>
  </mergeCells>
  <pageMargins left="0" right="0" top="0.39370078740157477" bottom="0.39370078740157477" header="0" footer="0"/>
  <headerFooter>
    <oddHeader>&amp;C&amp;A</oddHeader>
    <oddFooter>&amp;CPágina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5146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Simulação 1</vt:lpstr>
      <vt:lpstr>Simulação 2</vt:lpstr>
      <vt:lpstr>Simulação 3</vt:lpstr>
      <vt:lpstr>Simulação 4</vt:lpstr>
      <vt:lpstr>Simulação 5</vt:lpstr>
      <vt:lpstr>Simulação 6</vt:lpstr>
      <vt:lpstr>Simulação 7</vt:lpstr>
      <vt:lpstr>Simulação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Roberto Polato Barreira</dc:creator>
  <cp:lastModifiedBy>Cristiano Roberto Polato Barreira</cp:lastModifiedBy>
  <cp:revision>5</cp:revision>
  <dcterms:created xsi:type="dcterms:W3CDTF">2018-09-06T10:23:45Z</dcterms:created>
  <dcterms:modified xsi:type="dcterms:W3CDTF">2019-01-03T11:56:31Z</dcterms:modified>
</cp:coreProperties>
</file>